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Całość - ostateczny" sheetId="1" r:id="rId1"/>
  </sheets>
  <definedNames>
    <definedName name="_xlnm.Print_Titles" localSheetId="0">'Całość - ostateczny'!$1:$9</definedName>
  </definedNames>
  <calcPr calcId="124519"/>
</workbook>
</file>

<file path=xl/calcChain.xml><?xml version="1.0" encoding="utf-8"?>
<calcChain xmlns="http://schemas.openxmlformats.org/spreadsheetml/2006/main">
  <c r="A21" i="1"/>
  <c r="A22"/>
  <c r="A23" s="1"/>
  <c r="A24" s="1"/>
  <c r="A25" s="1"/>
  <c r="A26" s="1"/>
  <c r="A27" s="1"/>
  <c r="A28" s="1"/>
  <c r="A29" s="1"/>
  <c r="A30" s="1"/>
  <c r="A33" s="1"/>
  <c r="A34" s="1"/>
  <c r="A37" s="1"/>
  <c r="A38" s="1"/>
  <c r="A44" s="1"/>
  <c r="A45" s="1"/>
  <c r="A46" s="1"/>
  <c r="A47" s="1"/>
  <c r="A48" s="1"/>
  <c r="A49" s="1"/>
  <c r="A50" s="1"/>
  <c r="A51" s="1"/>
  <c r="A52" s="1"/>
  <c r="A53" s="1"/>
  <c r="A54" s="1"/>
  <c r="A57" s="1"/>
  <c r="A58" s="1"/>
  <c r="A59" s="1"/>
  <c r="A60" s="1"/>
  <c r="A61" s="1"/>
  <c r="A62" s="1"/>
  <c r="A63" s="1"/>
  <c r="A64" s="1"/>
  <c r="A65" s="1"/>
  <c r="A66" s="1"/>
  <c r="A69" s="1"/>
  <c r="A70" s="1"/>
  <c r="A73" s="1"/>
  <c r="A74" s="1"/>
  <c r="A75" s="1"/>
  <c r="A76" s="1"/>
  <c r="A79" s="1"/>
  <c r="A80" s="1"/>
  <c r="A81" s="1"/>
  <c r="A82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3" s="1"/>
  <c r="A114" s="1"/>
  <c r="A115" s="1"/>
  <c r="A116" s="1"/>
  <c r="A119" s="1"/>
  <c r="A120" s="1"/>
  <c r="A121" s="1"/>
  <c r="A122" s="1"/>
  <c r="A123" s="1"/>
  <c r="A128" s="1"/>
  <c r="A129" s="1"/>
  <c r="A130" s="1"/>
  <c r="A133" s="1"/>
  <c r="A134" s="1"/>
  <c r="A135" s="1"/>
  <c r="A136" s="1"/>
  <c r="A137" s="1"/>
  <c r="A138" s="1"/>
  <c r="A139" s="1"/>
  <c r="A144" s="1"/>
  <c r="A145" s="1"/>
  <c r="A146" s="1"/>
  <c r="A147" s="1"/>
  <c r="A148" s="1"/>
  <c r="A149" s="1"/>
  <c r="A150" s="1"/>
  <c r="A153" s="1"/>
  <c r="A154" s="1"/>
  <c r="A157" s="1"/>
  <c r="A158" s="1"/>
  <c r="A164" s="1"/>
  <c r="A165" s="1"/>
  <c r="A168" s="1"/>
  <c r="A169" s="1"/>
  <c r="A170" s="1"/>
  <c r="A171" s="1"/>
  <c r="A174" s="1"/>
  <c r="A175" s="1"/>
  <c r="A176" s="1"/>
  <c r="A177" s="1"/>
  <c r="A180" s="1"/>
  <c r="A181" s="1"/>
  <c r="A182" s="1"/>
  <c r="A183" s="1"/>
  <c r="A184" s="1"/>
  <c r="A185" s="1"/>
  <c r="A186" s="1"/>
  <c r="A187" s="1"/>
  <c r="A190" s="1"/>
  <c r="A191" s="1"/>
  <c r="A192" s="1"/>
  <c r="A193" s="1"/>
  <c r="A194" s="1"/>
  <c r="A197" s="1"/>
  <c r="A198" s="1"/>
  <c r="A199" s="1"/>
  <c r="A200" s="1"/>
  <c r="A201" s="1"/>
  <c r="A204" s="1"/>
  <c r="A205" s="1"/>
  <c r="A206" s="1"/>
  <c r="A209" s="1"/>
  <c r="D180"/>
  <c r="D182"/>
  <c r="D184"/>
  <c r="D185"/>
  <c r="D197"/>
  <c r="D198"/>
  <c r="D204"/>
  <c r="D211"/>
  <c r="D212"/>
  <c r="D222"/>
  <c r="D230"/>
  <c r="D439"/>
  <c r="D440"/>
  <c r="D442"/>
  <c r="D444"/>
  <c r="D529"/>
  <c r="D530"/>
  <c r="D544"/>
  <c r="D546"/>
  <c r="D552"/>
  <c r="A211" l="1"/>
  <c r="A212" s="1"/>
  <c r="A213" s="1"/>
  <c r="A214" s="1"/>
  <c r="A219" s="1"/>
  <c r="A222" s="1"/>
  <c r="A225" s="1"/>
  <c r="A226" s="1"/>
  <c r="A230" s="1"/>
  <c r="A233" s="1"/>
  <c r="A234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5" s="1"/>
  <c r="A266" s="1"/>
  <c r="A267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300" s="1"/>
  <c r="A301" s="1"/>
  <c r="A302" s="1"/>
  <c r="A303" s="1"/>
  <c r="A304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8" s="1"/>
  <c r="A339" s="1"/>
  <c r="A340" s="1"/>
  <c r="A341" s="1"/>
  <c r="A342" s="1"/>
  <c r="A343" s="1"/>
  <c r="A346" s="1"/>
  <c r="A347" s="1"/>
  <c r="A348" s="1"/>
  <c r="A349" s="1"/>
  <c r="A350" s="1"/>
  <c r="A351" s="1"/>
  <c r="A352" s="1"/>
  <c r="A353" s="1"/>
  <c r="A358" s="1"/>
  <c r="A359" s="1"/>
  <c r="A360" s="1"/>
  <c r="A361" s="1"/>
  <c r="A364" s="1"/>
  <c r="A365" s="1"/>
  <c r="A366" s="1"/>
  <c r="A367" s="1"/>
  <c r="A372" s="1"/>
  <c r="A373" s="1"/>
  <c r="A374" s="1"/>
  <c r="A377" s="1"/>
  <c r="A378" s="1"/>
  <c r="A379" s="1"/>
  <c r="A380" s="1"/>
  <c r="A381" s="1"/>
  <c r="A382" s="1"/>
  <c r="A383" s="1"/>
  <c r="A384" s="1"/>
  <c r="A385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9" s="1"/>
  <c r="A440" s="1"/>
  <c r="A441" s="1"/>
  <c r="A442" s="1"/>
  <c r="A443" s="1"/>
  <c r="A444" s="1"/>
  <c r="A445" s="1"/>
  <c r="A446" s="1"/>
  <c r="A449" s="1"/>
  <c r="A450" s="1"/>
  <c r="A451" s="1"/>
  <c r="A452" s="1"/>
  <c r="A453" s="1"/>
  <c r="A454" s="1"/>
  <c r="A210"/>
  <c r="A458" l="1"/>
  <c r="A459" s="1"/>
  <c r="A460" s="1"/>
  <c r="A461" s="1"/>
  <c r="A462" s="1"/>
  <c r="A463" s="1"/>
  <c r="A464" s="1"/>
  <c r="A465" s="1"/>
  <c r="A466" s="1"/>
  <c r="A469" s="1"/>
  <c r="A470" s="1"/>
  <c r="A471" s="1"/>
  <c r="A472" s="1"/>
  <c r="A473" s="1"/>
  <c r="A474" s="1"/>
  <c r="A475" s="1"/>
  <c r="A478" s="1"/>
  <c r="A479" s="1"/>
  <c r="A480" s="1"/>
  <c r="A481" s="1"/>
  <c r="A482" s="1"/>
  <c r="A483" s="1"/>
  <c r="A484" s="1"/>
  <c r="A485" s="1"/>
  <c r="A488" s="1"/>
  <c r="A489" s="1"/>
  <c r="A490" s="1"/>
  <c r="A491" s="1"/>
  <c r="A492" s="1"/>
  <c r="A493" s="1"/>
  <c r="A494" s="1"/>
  <c r="A495" s="1"/>
  <c r="A498" s="1"/>
  <c r="A499" s="1"/>
  <c r="A500" s="1"/>
  <c r="A501" s="1"/>
  <c r="A502" s="1"/>
  <c r="A503" s="1"/>
  <c r="A504" s="1"/>
  <c r="A507" s="1"/>
  <c r="A508" s="1"/>
  <c r="A509" s="1"/>
  <c r="A510" s="1"/>
  <c r="A513" s="1"/>
  <c r="A514" s="1"/>
  <c r="A515" s="1"/>
  <c r="A516" s="1"/>
  <c r="A517" s="1"/>
  <c r="A518" s="1"/>
  <c r="A521" s="1"/>
  <c r="A522" s="1"/>
  <c r="A523" s="1"/>
  <c r="A524" s="1"/>
  <c r="A525" s="1"/>
  <c r="A528" s="1"/>
  <c r="A529" s="1"/>
  <c r="A530" s="1"/>
  <c r="A531" s="1"/>
  <c r="A532" s="1"/>
  <c r="A536" s="1"/>
  <c r="A537" s="1"/>
  <c r="A538" s="1"/>
  <c r="A539" s="1"/>
  <c r="A540" s="1"/>
  <c r="A544" s="1"/>
  <c r="A545" s="1"/>
  <c r="A546" s="1"/>
  <c r="A547" s="1"/>
  <c r="A548" s="1"/>
  <c r="A549" s="1"/>
  <c r="A457"/>
  <c r="A552" l="1"/>
  <c r="A553"/>
  <c r="A554" s="1"/>
</calcChain>
</file>

<file path=xl/sharedStrings.xml><?xml version="1.0" encoding="utf-8"?>
<sst xmlns="http://schemas.openxmlformats.org/spreadsheetml/2006/main" count="965" uniqueCount="496">
  <si>
    <t>Całkowita wartość robót brutto :</t>
  </si>
  <si>
    <t>Podatek VAT :</t>
  </si>
  <si>
    <t>Całkowita wartość robót netto (1+2+3) :</t>
  </si>
  <si>
    <t>ul. Łączna - wartość robót netto (3):</t>
  </si>
  <si>
    <t>ul. Wkrzańska - wartość robót netto (2):</t>
  </si>
  <si>
    <t>Część ogólna - wartość netto (1):</t>
  </si>
  <si>
    <t>P O D S U M O W A N I E</t>
  </si>
  <si>
    <t>ul. Łączna - wartość robót netto - Rozdział 3 :</t>
  </si>
  <si>
    <t>Wartość netto wykonania zieleni - element 3.5. :</t>
  </si>
  <si>
    <t>Wartość netto elementu 3.5.2. :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</si>
  <si>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</si>
  <si>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Wykonanie trawnikow</t>
  </si>
  <si>
    <t>Rozrzucenie kory na terenie płaskim, grubość warstwy 5 cm</t>
  </si>
  <si>
    <t>szt.</t>
  </si>
  <si>
    <t>Sadzenie krzewów i drzew liściastych</t>
  </si>
  <si>
    <t>3.5.2. Zieleń projektowana</t>
  </si>
  <si>
    <t>Wartość netto elementu 3.5.1. :</t>
  </si>
  <si>
    <t>Przesadzenie drzew</t>
  </si>
  <si>
    <t>Cięcia formujące krzewów</t>
  </si>
  <si>
    <t>Cięcia formujące drzew</t>
  </si>
  <si>
    <t>Cięcia sanitarne w koronach drzew niezależnie od stopnia trudności</t>
  </si>
  <si>
    <t>Ścinanie i karczowanie krzaków</t>
  </si>
  <si>
    <t>Ręczna i mechaniczna wycinka drzew o średnicach 0-150 cm z karczowaniem pni, zrębkowaniem gałęzi, rozrzuceniem zrębków pod drzewa i krzewy, wywożeniem pni, karpiny i gałęzi oraz oczyszczeniem terenu po wykarczowaniu.</t>
  </si>
  <si>
    <t>3.5.1. Gospodarka istniejącym drzewostanem</t>
  </si>
  <si>
    <t>3.5. Zieleń</t>
  </si>
  <si>
    <t>Wartość netto przepustu dla płazów - element 3.4. :</t>
  </si>
  <si>
    <t>Sadzenie pnączy na skarpach</t>
  </si>
  <si>
    <t>Sadzenie krzewów liściastych na skarpach</t>
  </si>
  <si>
    <t>Wykonanie trawników dywanowych na skarpach wraz z rozścieleniem ziemi urodzajnej o grubości warstwy 10 cm</t>
  </si>
  <si>
    <t>m</t>
  </si>
  <si>
    <t>Wykonanie płotków naprowadzających</t>
  </si>
  <si>
    <t>Wykonanie przepustu dla płazów</t>
  </si>
  <si>
    <t>3.4. Przepust dla płazów</t>
  </si>
  <si>
    <t>Wartość netto robót drogowych w ul. Łącznej - element 3.3 :</t>
  </si>
  <si>
    <t>Wartość netto organizacji ruchu - element 3.3.11 :</t>
  </si>
  <si>
    <t>Ogrodzenie segmentowe wg projektu</t>
  </si>
  <si>
    <t>Azyle dla pieszych wg projektu</t>
  </si>
  <si>
    <t>Organizacja ruchu - oznakowanie poziome taśma odblaskowa wgniatana na gorąco (linie segregacyjne i krawędziowe (ciągłe i przerywane)</t>
  </si>
  <si>
    <t>Organizacja ruchu - oznakowanie poziome taśma wgniatana na gorąco (strzałki, przejścia dla pieszych)</t>
  </si>
  <si>
    <t>Organizacja ruchu - oznakowanie pionowe</t>
  </si>
  <si>
    <t>3.3.11. Organizacja ruchu</t>
  </si>
  <si>
    <t>Wartość netto chodników - element 3.3.10 :</t>
  </si>
  <si>
    <t>Nawierzchnie z kostki betonowej, grubości 8 cm na podsypce cementowo - piaskowej z wypełnieniem spoin piaskiem</t>
  </si>
  <si>
    <t>Podsypka cementowo-piaskowa o Rm=1.5 Mpa o grubości 15 cm</t>
  </si>
  <si>
    <t>Obrzeża betonowe o wymiarach 30x8 na ławie betonowej B15</t>
  </si>
  <si>
    <t>Warstwa odcinająca gr. 10 cm z piasku, zagęszczana mechanicznie</t>
  </si>
  <si>
    <t>Profilowanie i zagęszczanie podłoża wykonywane mechanicznie wraz z zagęszczeniem pod warstwy konstrukcyjne jezdni</t>
  </si>
  <si>
    <t>3.3.10.Chodniki</t>
  </si>
  <si>
    <t>Wartość netto robót - ścieżka rowerowa - element 3.3.9 :</t>
  </si>
  <si>
    <t>Wykonanie nawierzchni z mieszanek mineralno - asfaltowych koloru czerwonego (warstwa ścieralna) gr. 4 cm, ze skropieniem emulsją asfaltową poprzedniej warstwy</t>
  </si>
  <si>
    <t>Warstwa podbudowy gr. 10 cm z kruszyw łamanych 0 - 31,5 mm</t>
  </si>
  <si>
    <t>Podsypka cementowo-piaskowa o Rm=1.5 Mpa</t>
  </si>
  <si>
    <t>3.3.9. Ściezka rowerowa</t>
  </si>
  <si>
    <t>Wartość netto robót - zjazdy do posesji - element 3.3.8. :</t>
  </si>
  <si>
    <t>Nawierzchnie z kostki betonowej, grubości 8 cm na podsypce cementowo - piaskowej</t>
  </si>
  <si>
    <t>Krawężnik kamienny na ławie betonowej z oporem z betonu B15</t>
  </si>
  <si>
    <t>3.3.8. Zjazdy do posesji</t>
  </si>
  <si>
    <t>Wartość netto robót - zatoki autobusowe - element 3.3.7. :</t>
  </si>
  <si>
    <t>Nawierzchnia z kostki kamiennej rzędowej o wys. 18 cm na podsypce cementowo - piaskowej z wypełnieniem szczelin (2/3 piasek, 1/3 asfaltowa masa zalewowa)</t>
  </si>
  <si>
    <t>Podsypka cementowo - piaskowa 1:4 o grubości 5 cm, zagęszczona mechanicznie</t>
  </si>
  <si>
    <t>Podbudowy betonowe gr. 20 cm z betonu B20 pielęgnowane piaskiem i wodą (ze zbrojeniem z prętów fi 10 mm w rozstawie 10 x 10 cm</t>
  </si>
  <si>
    <t>Podsypka cementowo-piaskowa o Rm=2.5 Mpa</t>
  </si>
  <si>
    <t>3.3.7. Zatoki autobusowe</t>
  </si>
  <si>
    <t>Wartość netto robót - parking przy ul. Kukułeczki - element 3.3.6. :</t>
  </si>
  <si>
    <r>
      <t>m</t>
    </r>
    <r>
      <rPr>
        <vertAlign val="superscript"/>
        <sz val="11"/>
        <color theme="1"/>
        <rFont val="Times New Roman"/>
        <family val="1"/>
        <charset val="238"/>
      </rPr>
      <t>3</t>
    </r>
  </si>
  <si>
    <t>Murek z kostki kamiennej rzędowej na ławie fundamentowej betonowej B20</t>
  </si>
  <si>
    <t>Podbudowa z mieszanek mineralno asfaltowych grubość 7 cm, ze skropieniem emulsją afaltową poprzedniej warstwy</t>
  </si>
  <si>
    <t>Dolna warstwa podbudowy gr. 20 cm z kruszyw łamanych 0 - 31,5 mm</t>
  </si>
  <si>
    <t>Profilowanie i zagęszczanie podłoża wykonywane mechanicznieoryta jezdni wraz z zagęszczeniem podłoża</t>
  </si>
  <si>
    <t>3.3.6. Parking przy ul. Kukułeczki oraz murek oporowy</t>
  </si>
  <si>
    <t>Wartość netto robot - plac do zawracania w ul. Kukułeczki 
- element 3.3.5. :</t>
  </si>
  <si>
    <t>Wykonanie nawierzchni z mieszanek mineralno - asfaltowych SMA (warstwa ścieralna) gr. 5 cm, ze skropieniem emulsją asfaltową poprzedniej warstwy</t>
  </si>
  <si>
    <t>Warstwa wyrównawcza z betonu asfaltowego 0/12,8, grubość 3 cm</t>
  </si>
  <si>
    <t>Profilowanie i zagęszczanie podłoża.</t>
  </si>
  <si>
    <t>3.3.5. Plac do zawracania w ul. Kukułeczki KR-2</t>
  </si>
  <si>
    <t>Wartość netto robót - jezdnia KR-3 ulic krzyżujących się z ul. Łączną 
- element 3.3.4. :</t>
  </si>
  <si>
    <t>Wykonanie nawierzchni z mieszanek mineralno - asfaltowych (warstwa wiążąca) gr. 6 cm, ze skropieniem emulsją asfaltową poprzedniej warstwy</t>
  </si>
  <si>
    <t>Podbudowa z mieszanek mineralno asfaltowych 0/25 grubość 7 cm, ze skropieniem emulsją afaltową poprzedniej warstwy</t>
  </si>
  <si>
    <t>3.3.4. Jezdnia KR-3 (ulice krzyżujące się z ul. Łączną)</t>
  </si>
  <si>
    <t>Wartość netto robót - jezdnia KR-4 ul. Rostockiej i Łącznej 
- element 3.3.3. :</t>
  </si>
  <si>
    <t>Dolna warstwa podbudowy gr. 22 cm z kruszyw łamanych 0 - 31,5 mm</t>
  </si>
  <si>
    <t>Wykonanie nawierzchni z mieszanek mineralno - asfaltowych (warstwa wiążąca) gr. 8 cm, ze skropieniem emulsją asfaltową poprzedniej warstwy</t>
  </si>
  <si>
    <t>Podbudowa z mieszanek mineralno asfaltowych grubość 10 cm, ze skropieniem emulsją afaltową poprzedniej warstwy</t>
  </si>
  <si>
    <t>Profilowanie koryta jezdni wraz z zagęszczeniem podłoża</t>
  </si>
  <si>
    <t>3.3.3.  Jezdnia KR-4 ul. Rostockiej i Łącznej</t>
  </si>
  <si>
    <t>Wartość netto robót ziemnych - element 3.3.2. :</t>
  </si>
  <si>
    <t>Plantowanie (obrobienie na czysto) skarp i korony nasypów</t>
  </si>
  <si>
    <t>Mechaniczne plantowanie powierzchni gruntu rodzimego</t>
  </si>
  <si>
    <t>Roboty ziemne mechaniczne - wykonanie 80% koryta wraz z przemieszczaniem mas ziemnych</t>
  </si>
  <si>
    <t>Roboty ziemne mechaniczne - nasypy wraz z przemieszczaniem mas ziemnych</t>
  </si>
  <si>
    <t>Roboty ziemne mechaniczne - wykopy wraz z przemieszczaniem mas ziemnych</t>
  </si>
  <si>
    <t>Usuniecie humusu</t>
  </si>
  <si>
    <t>3.3.2 Roboty ziemne</t>
  </si>
  <si>
    <t>Wartość netto robót rozbiórkowych - element 3.3.1. :</t>
  </si>
  <si>
    <t>Demontaż znaków drogowych</t>
  </si>
  <si>
    <t>kpl.</t>
  </si>
  <si>
    <t>Rozbiórka ogrodzenia z cegieł</t>
  </si>
  <si>
    <t>mb</t>
  </si>
  <si>
    <t>Rozbiórka ogrodzeń z siatki</t>
  </si>
  <si>
    <t>Rozbiórka konstrukcji z cegły - nieczynne szambo, wraz z wywozem i utylizacją</t>
  </si>
  <si>
    <t>Rozebranie krawężnikow i obrzezy betonowych wraz z rozbiórką ław betonowych i wywozem z budowy i utylizacją</t>
  </si>
  <si>
    <t>Rozbiórka nawierzchni z kostki kamiennej z wywozem i przekazaniem materiału do depozytu</t>
  </si>
  <si>
    <t>Rozebranie nawierzchni betonowych (beton, płyty żelbetowe, płyty IOMB, trylinka, betonowe płyty chodnikowe, kostka betonowa) z wywozem materiału z budowy i utylizacją</t>
  </si>
  <si>
    <t>Rozbiórki nawierzchni bitumicznej z wywozem materiału z budowy i utylizacją</t>
  </si>
  <si>
    <t>3.3.1. Roboty rozbiórkowe</t>
  </si>
  <si>
    <t>3.3. Roboty drogowe</t>
  </si>
  <si>
    <t>Wartość netto robot elektrycznych w ul. Łącznej 3.2. :</t>
  </si>
  <si>
    <t>Wartość netto elementu 3.2.5. :</t>
  </si>
  <si>
    <t>Wartość netto elementu 3.2.5.2. :</t>
  </si>
  <si>
    <t>Wykonanie uziomu powierzchniowego wraz z pomiarami</t>
  </si>
  <si>
    <t>Wykonanie uziomów pionowych prętowych wraz z pomiarami</t>
  </si>
  <si>
    <t>Przełożenie kabli ze słupów istniejących na projektowane</t>
  </si>
  <si>
    <t>Demontaż istniej. złączy kablowych</t>
  </si>
  <si>
    <t>Montaż złączy kablowych ZK-3, wraz z fundamentami i robotami ziemnymi</t>
  </si>
  <si>
    <t xml:space="preserve">Zarobienie kabla Al. , o przekroju 150 mm2 , montaż głowic, muf kablowych </t>
  </si>
  <si>
    <t xml:space="preserve">Zarobienie kabla Al. , o przekroju 120 mm2 , montaż głowic, muf kablowych </t>
  </si>
  <si>
    <t>Układanie kabla YAKY 4x150 w rurach, na słupie betonowym</t>
  </si>
  <si>
    <t>Układanie kabla YAKY 4x120 w rurach, na słupie betonowym</t>
  </si>
  <si>
    <t>Układanie kabla YAKY 4x150 w rurach, pustakach, kanałach zamkniętych</t>
  </si>
  <si>
    <t>Układanie kabla YAKY 4x120 w rurach, pustakach, kanałach zamkniętych</t>
  </si>
  <si>
    <t>Układanie kabla YAKY 4x150 w rowie wraz z robotami ziemnymi, zapasami technologicznymi  i pomiarami</t>
  </si>
  <si>
    <t>Układanie kabla YAKY 4x120 w rowie wraz z robotami ziemnymi, zapasami technologicznymi  i pomiarami</t>
  </si>
  <si>
    <t>Układanie rur ochronnych dwudzielnych fi 75, wraz z wykonaniem wykopu</t>
  </si>
  <si>
    <t>Układanie rur ochronnych fi 110, wraz z wykonaniem wykopu</t>
  </si>
  <si>
    <t>Demontaż i powtórny montaż kabli wprowadzanych do słupa</t>
  </si>
  <si>
    <t>przył</t>
  </si>
  <si>
    <t>Demontaż i powtórny montaż przyłączy napowietrznych</t>
  </si>
  <si>
    <t>Montaż słupowych odgromników nn</t>
  </si>
  <si>
    <t>km</t>
  </si>
  <si>
    <t>Montaż przewodów izolowanych AsXSn 2x250 linii napowietrznej</t>
  </si>
  <si>
    <t>Montaż przewodów izolowanych AsXSn 4x70 linii napowietrznej</t>
  </si>
  <si>
    <t>Montaż przewodów izolowanych AsXSn 4x50 linii napowietrznej</t>
  </si>
  <si>
    <t>szt</t>
  </si>
  <si>
    <t>Montaż poprzeczników krańcowych wraz z hakami wieszakowymi</t>
  </si>
  <si>
    <t>Montaż i stawianie słupów K1 z dwóch żerdzi wirowanych E10,5/12, wraz z fundamentem i robotami ziemnymi</t>
  </si>
  <si>
    <t>Montaż i stawianie słupów N3 z jednej żerdzi wirowanej E10,5/5,6, wraz z fundamentem i robotami ziemnymi</t>
  </si>
  <si>
    <t>Montaż i stawianie słupów N2 z jednej żerdzi wirowanej E10,5/4,3, wraz z fundamentem i robotami ziemnymi</t>
  </si>
  <si>
    <t>Montaż i stawianie słupów K2 z jednej żerdzi wirowanej E10,5/5,6, wraz z fundamentem i robotami ziemnymi</t>
  </si>
  <si>
    <t xml:space="preserve">szt. </t>
  </si>
  <si>
    <t>Montaż i stawianie słupów RKK-3 z dwóch żerdzi wirowanych E10,5/10, wraz z fundamentem i robotami ziemnymi</t>
  </si>
  <si>
    <t>Demontaż osprzętu słupowego, wysięgników, opraw, złączy</t>
  </si>
  <si>
    <t>Demontaż istniejących słupóww linii napowietrznej nn wraz z robotami ziemnymi i demontażem fundamentów</t>
  </si>
  <si>
    <t>km/1przew</t>
  </si>
  <si>
    <t>Demontaż istniejących przewodów linii napowietrznej nn</t>
  </si>
  <si>
    <t>3.2.5.2. Przebudowa sieci elektroenergetycznej NN 0,4 kV</t>
  </si>
  <si>
    <t>Wartość netto elementu 3.2.5.1. :</t>
  </si>
  <si>
    <t>Układanie rury ochronnej dwudzielnej o śr. 160 na istn. kablach śn.</t>
  </si>
  <si>
    <t>Regulacja rzędnych i tras  istn.linii kablowych XRUHAKXS 1x120, wraz z robotami ziemnymi, zapasami technologicznymi, wykonaniem pomiarów</t>
  </si>
  <si>
    <t>Regulacja rzędnych i tras istn.linii kablowych HAKnFtA 3x120, wraz z robotami ziemnymi, zapasami technologicznymi, wykonaniem pomiarów</t>
  </si>
  <si>
    <t>Demontaż  istn.linii kablowych XRUHAKXS 1x240 z rowu kablowego</t>
  </si>
  <si>
    <t>Demontaż  istn.linii kablowych XRUHAKXS 1x120 z rowu kablowego</t>
  </si>
  <si>
    <t>Zarobienie kabla jednożyłowego 240 mm2, 15 kV, montaż muf przelotowych, łączenie kabli</t>
  </si>
  <si>
    <t xml:space="preserve">szt </t>
  </si>
  <si>
    <t>Zarobienie kabla jednożyłowego 120 mm2, 15 kV, montaż muf przelotowych, łączenie kabli</t>
  </si>
  <si>
    <t>Układanie kabla jednożyłowego XRUHAKXS 1x240 w rurach, pustakach, kanałach zamkniętych</t>
  </si>
  <si>
    <t>Układanie kabla jednożyłowego XRUHAKXS 1x120 w rurach, pustakach, kanałach zamkniętych</t>
  </si>
  <si>
    <t>Układanie kabla jednożyłowego XRUHAKXS 1x240 w rowie wraz z robotami ziemnymi, wykonaniem połączeń, zapasami technologicznymi  i pomiarami</t>
  </si>
  <si>
    <t>Układanie kabla jednożyłowego XRUHAKXS 1x120 w rowie wraz z robotami ziemnymi, wykonaniem połączeń, zapasami technologicznymi  i pomiarami</t>
  </si>
  <si>
    <t>Układanie rur ochronnych fi 160, wraz z wykonaniem wykopu</t>
  </si>
  <si>
    <t>3.2.5.1. Przebudowa linii kablowych 15 kV</t>
  </si>
  <si>
    <t>3.2.5. Usunięcie kolizji z siecią SN 15 kV i NN 0,4 kV.</t>
  </si>
  <si>
    <t>Wartość netto przebudowy sieci telekomunikacyjnej TPSA 
- element 3.2.4. :</t>
  </si>
  <si>
    <t>Wartość netto element 3.2.4.2. :</t>
  </si>
  <si>
    <t xml:space="preserve">Pomiary tłumienności i końcowe kabla </t>
  </si>
  <si>
    <t>Uszczelnienie otworów wprowadzeń kablowych do studni kablowej</t>
  </si>
  <si>
    <t>złącze</t>
  </si>
  <si>
    <t>Wyłączenie kabla równoległego ze złącza kabla wypełnionego ułożonego w ziemi</t>
  </si>
  <si>
    <t>Montaż złączy przelotowych kabli wypełnionych ułożonych w kanalizacji kablowej</t>
  </si>
  <si>
    <t>Montaż złączy równoległych kabli wypełnionych typu kanałowego ułożonych w ziemi</t>
  </si>
  <si>
    <t>Wciąganie kabla w powłoce termoplastycznej, średnicy do 30 mm, do przepustu kablowego</t>
  </si>
  <si>
    <t>Wykonanie obiektów podziemnych, rura HDPE110/6,3, pod drogami i ulicami</t>
  </si>
  <si>
    <t>Wciągnięcie kabla XzTKMXpw 5x4x0,5 do kanalizacji kablowej</t>
  </si>
  <si>
    <t xml:space="preserve">Ułożenie kabla XzTKMXpw 5x4x0,5 w rowie kablowym </t>
  </si>
  <si>
    <t>3.2.4.2. Przebudowa kabla doziemnego</t>
  </si>
  <si>
    <t>Wartość netto element 3.2.4.1. :</t>
  </si>
  <si>
    <t>Montaz elementów mechanicznej ochrony przed ingerencją osób nieuprawnionych w istniejących studniach kablowych, montaż zamków ABLOY</t>
  </si>
  <si>
    <t>stud.</t>
  </si>
  <si>
    <t>Budowa obiektów podziemnych z rur HDPE 110/6,3, pod drogami i ulicami w gruncie kat. IV, obiekt 1-warstwowy, 2 rury w warstwie, 2 rury w ciągu</t>
  </si>
  <si>
    <t>Montaż studni kablowych SKR-2 wraz z dodatkowymi pokrywami i zamkami</t>
  </si>
  <si>
    <t>3.2.4.1. Przebudowa kanalizacji kablowej</t>
  </si>
  <si>
    <t>3.2.4. Przebudowa sieci telekomunikacyjnej TPSA Szczecin</t>
  </si>
  <si>
    <t>Wartość netto przebudowy światłowodu ENEA - element 3.2.3. :</t>
  </si>
  <si>
    <t>Wartość netto elementu 3.2.3.2. :</t>
  </si>
  <si>
    <t>odc.</t>
  </si>
  <si>
    <t>Pomiary tłumienności linii światłowodowych</t>
  </si>
  <si>
    <t>Pomiary reflektometryczne linii światłowodowych</t>
  </si>
  <si>
    <t>Otwarcie i zamknięcie zasobników złączowych, montaż złączy końcowych złaczy światłowodowych, montaż stelaży zapasów kabli</t>
  </si>
  <si>
    <t>Wyciągnięcie istniejących kabli światłowodowych z rurociągów kablowych</t>
  </si>
  <si>
    <t>3.2.3.2. Przebudowa kabla światłowodowego</t>
  </si>
  <si>
    <t>Wartość netto elementu 3.2.3.1. :</t>
  </si>
  <si>
    <t>m2</t>
  </si>
  <si>
    <t>Wykonanie trawników dywanowych</t>
  </si>
  <si>
    <t>Wciąganie rury HDPE40 do przepustu kablowego wraz z wykonaniem uszczelnień</t>
  </si>
  <si>
    <t>Budowa rurociągu kablowego, rura HDPE 40, wraz z robotami ziemnymi, złączami, słupkami oznaczeniowymi, zasobnikami złączowymi</t>
  </si>
  <si>
    <t>3.2.3.1. Przebudowa rurociągu kablowego</t>
  </si>
  <si>
    <t xml:space="preserve">3.2.3. Przebudowa światłowodu ENEA Szczecin  </t>
  </si>
  <si>
    <t>Wartość netto przebudowy kanalizacji teletechnicznej 
dla potrzeb ZDiTM Szczecin - element 3.2.2. :</t>
  </si>
  <si>
    <t>Wartość netto elementu 3.2.2.2. :</t>
  </si>
  <si>
    <t>Rozebranie i odtworzenie chodników, wysepek przystankowych i przejść dla pieszych, płyty betonowe 50x50x7 cm</t>
  </si>
  <si>
    <t>Rozebranie i odtworzenie nawierzchni z z mieszanek mineralno-bitumicznych</t>
  </si>
  <si>
    <t>Rozebranie i odtworzenie podbudowy betonowej, gr. 12 cm</t>
  </si>
  <si>
    <t>Rozebranie i odtworzenie nawierzchni z płyt betonowych drogowych , gr. 12 cm</t>
  </si>
  <si>
    <t>Rozebranie i odtworzenie nawierzchni z płyt betonowych sześciokątnych</t>
  </si>
  <si>
    <t>Rozebranie i odtworzenie nawierzchni z płyt betonowych "K" 30x30</t>
  </si>
  <si>
    <t>Rozebranie i odtworzenie nawierzchni z "polbruku" gr. 80</t>
  </si>
  <si>
    <t>3.2.2.2. Roboty nawierzchniowe</t>
  </si>
  <si>
    <t>Wartość netto - element 3.2.2.1. :</t>
  </si>
  <si>
    <t xml:space="preserve">Montaż studni kablowych SKR-1 </t>
  </si>
  <si>
    <t>Montaż studni kablowych SKR-2</t>
  </si>
  <si>
    <t>Budowa obiektów podziemnych z rur HDPE 110/6,3, pod drogami i ulicami, obiekt 1-warstwowy, 4 rury w warstwie, 4 rury w ciągu</t>
  </si>
  <si>
    <t>Wykonanie przepustów pod drogami, rura HDPE110/6,3</t>
  </si>
  <si>
    <t xml:space="preserve">Budowa kanalizacji kablowej z rur PCV 110/5,3, 2 warstwy, 2 rury w warstwie, </t>
  </si>
  <si>
    <t>3.2.2.1. Budowa kanalizacji teletechnicznej</t>
  </si>
  <si>
    <t xml:space="preserve">3.2.2. Przebudowa kanalizacji telekomunikacyjnej dla potrzeb ZDiTM Szczecin </t>
  </si>
  <si>
    <t>Wartość netto oswietlenia drogowego - element 3.2.1. :</t>
  </si>
  <si>
    <t>Montaż słupowych bezpieczników napowietrznych nn</t>
  </si>
  <si>
    <t>Montaż na wysięgniku opraw parkowych</t>
  </si>
  <si>
    <t>Montaż na wysięgniku opraw oświetlenia ulicznego do lamp sodowych 70W</t>
  </si>
  <si>
    <t>Montaż na wysięgniku opraw oświetlenia ulicznego do lamp sodowych 150W</t>
  </si>
  <si>
    <t>Montaż na wysięgniku opraw oświetlenia ulicznego do lamp sodowych 250W</t>
  </si>
  <si>
    <t>Wciąganie przewodów w słup; montaż złączy bezpiecznikowo-połączeniowych</t>
  </si>
  <si>
    <t>Montaż wysięgników rurowych trzyramiennychh na wierzchołku słupa</t>
  </si>
  <si>
    <t>Montaż wysięgników rurowych dwuramiennychh na wierzchołku słupa</t>
  </si>
  <si>
    <t>Montaż wysięgników rurowych jednoramiennych w środku wysokości słupa</t>
  </si>
  <si>
    <t>Montaż wysięgników rurowych jednoramiennych na wierzchołku słupa</t>
  </si>
  <si>
    <t xml:space="preserve">Stawianie słupów oświetleniowych 4,5 m, wraz z robotami ziemnymi i fundamentowymi </t>
  </si>
  <si>
    <t xml:space="preserve">Stawianie słupów oświetleniowych 10 m, wraz z robotami ziemnymi i fundamentowymi </t>
  </si>
  <si>
    <t>Ustawienie kompletnej szafki oświetlenia ulicznego wraz z fundamentem, robotami ziemnymi, podłączeniami i pomiarami</t>
  </si>
  <si>
    <t xml:space="preserve">Zarobienie kabla Al. 4-ro żyłowego, o przekroju 25mm2 , montaż głowic, muf kablowych </t>
  </si>
  <si>
    <t xml:space="preserve">Zarobienie kabla Al. 4-ro żyłowego, o przekroju 35mm2 , montaż głowic, muf kablowych </t>
  </si>
  <si>
    <t xml:space="preserve">Zarobienie kabla Al. 4-ro żyłowego, o przekroju 70 mm2 , montaż głowic, muf kablowych </t>
  </si>
  <si>
    <t>Układanie kabla YAKY 4x25 w rurach, na żerdzi wirowanej</t>
  </si>
  <si>
    <t>Układanie kabla YAKY 4x35 w rurach, pustakach, kanałach zamkniętych</t>
  </si>
  <si>
    <t>Układanie kabla YAKY 4x70 w rurach, pustakach, kanałach zamkniętych</t>
  </si>
  <si>
    <t>Układanie kabla YAKY 4x25 w rowie wraz z robotami ziemnymi, zapasami technologicznymi  i pomiarami</t>
  </si>
  <si>
    <t>Układanie kabla YAKY 4x35 w rowie wraz z robotami ziemnymi, zapasami technologicznymi  i pomiarami</t>
  </si>
  <si>
    <t>Układanie kabla YAKY 4x70 w rowie wraz z robotami ziemnymi, zapasami technologicznymi  i pomiarami</t>
  </si>
  <si>
    <t>Układanie rur ochronnych fi 75, wraz z wykonaniem wykopu</t>
  </si>
  <si>
    <t>3.2.1. Oświetlenie ulicy</t>
  </si>
  <si>
    <t>3.2. ROBOTY ELEKTRYCZNE</t>
  </si>
  <si>
    <t>Wartość netto robót sieciowych - element 3.1. :</t>
  </si>
  <si>
    <t>Wartość netto sieci gazowej - element 3.1.4. :</t>
  </si>
  <si>
    <t>Włączenie do istniejącego gazociągu stalowego śr. 250 mm.</t>
  </si>
  <si>
    <t>Rury ochronna PE 100 SDR 17,6 śr. 160 mm z sączkami węchowymi szt.3.</t>
  </si>
  <si>
    <t>Rura ochronna PE 100 SDR 17,6 śr. 225 mm z sączkiem węchowym.</t>
  </si>
  <si>
    <t xml:space="preserve">Sieć gazowa niskiego ciśnienia z rur PE 80 SDR 11 śr. 63 mm w kolorze żółtym, montowane za pomocą elektrozłączek  – montaż rur i kształtek wraz z  ułożeniem taśmy lokalizacyjnej i drutu sygnalizacyjnego 1,5 mm2; robotami ziemnymi, podsypką i obsypką piaskową, wymianą gruntu (100%) z wywozem urobku,  zagęszczaniem gruntu zasypowego do  wsk.=1 i próbą szczelności. </t>
  </si>
  <si>
    <t xml:space="preserve">Sieć gazowa niskiego ciśnienia z rur PE100 SDR 17 śr. 125 mm w kolorze żółtym, montowane za pomocą zgrzewania doczołowego, elektrozłączek i połączeń kołnierzowych – montaż rur i kształtek wraz z  ułożeniem taśmy lokalizacyjnej i drutu sygnalizacyjnego 1,5 mm2; robotami ziemnymi, podsypką i obsypką piaskową, wymianą gruntu (100%) z wywozem urobku,  zagęszczaniem gruntu zasypowego do  wsk.=1 i próbą szczelności. </t>
  </si>
  <si>
    <t>3.1.4. Sieć gazowa.</t>
  </si>
  <si>
    <t>Wartość netto sieci wodociągowej - element 3.1.3. :</t>
  </si>
  <si>
    <t>kpl</t>
  </si>
  <si>
    <t xml:space="preserve">Hydranty p.poż. nadziemne, zabezpieczone przed wypływem wody w przypadku złamania, o śr. 80 mm z żeliwa sferoidalnego min. GGG-40 z ochroną antykorozyjną za pomocą powłok z proszków epoksydowych lub emaliowanych, oraz tabliczka informacyjna na słupku stalowym.  </t>
  </si>
  <si>
    <t xml:space="preserve">Hydranty p.poż. podziemne, o śr. 80 mm z żeliwa sferoidalnego min. GGG-40 z ochroną antykorozyjną za pomocą powłok z proszków epoksydowych lub emaliowanych, oraz tabliczka informacyjna na słupku stalowym.  </t>
  </si>
  <si>
    <t>Demontaż rur azbestocementowych śr. 150 mm wraz z utylizacją.</t>
  </si>
  <si>
    <t xml:space="preserve">Sieć wodociągowa z rur żeliwnych ciśnieniowych kielichowych śr. 250 mm,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</si>
  <si>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żeliwnych ciśnieniowych kielichowych śr. 250 mm- materiał z odzysku,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</si>
  <si>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>Demontaż sieci wodociągowej z rur zeliwnych cisnieniowych kielichowych śr. 250 mm.</t>
  </si>
  <si>
    <t xml:space="preserve">Sieć wodociągowa z rur PE100 SDR 17 śr. 400 mm, w kolorze niebieskim lub czarnym z niebieskim paskiem, montowane za pomocą elektrozłączek i połączeń kołnierzowych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</si>
  <si>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PE100 SDR 17 śr. 400 mm- materiał z odzysku, w kolorze niebieskim lub czarnym z niebieskim paskiem, montowane za pomocą elektrozłączek i połączeń kołnierzowych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</si>
  <si>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>Demontaż sieci wodociągowej PE śr. 400 mm.</t>
  </si>
  <si>
    <t xml:space="preserve">Sieć wodociągowa z rur PE100 SDR 17 śr. 160 mm- materiał z odzysku, w kolorze niebieskim lub czarnym z niebieskim paskiem, montowane za pomocą elektrozłączek i połączeń kołnierzowych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</si>
  <si>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>Demontaż sieci wodociągowej PE śr. 160 mm.</t>
  </si>
  <si>
    <t>Demontaż hydrantów podziemnych śr. 80 mm.</t>
  </si>
  <si>
    <t>Demontaż studni wodomierzowych śr. 1000 mm.</t>
  </si>
  <si>
    <t>Studnie wodomierzowe z kregów betonowych sr. 1000 mmm wraz z armaturą wodomierzową.</t>
  </si>
  <si>
    <t xml:space="preserve">Zasuwy kołnierzowe długie typu F-5 o śr. 50 mm z żeliwa sferoidalnego min. GGG-40 z ochroną antykorozyjną za pomocą powłok z proszków epoksydowych, niebieskie, z obudową teleskopową i skrzynką uliczną, dużą z deklem ciężkim oraz tabliczką informacyjną na słupku stalowym.   </t>
  </si>
  <si>
    <t xml:space="preserve">Zasuwy kołnierzowe długie typu F-5 o śr. 80 mm z żeliwa sferoidalnego min. GGG-40 z ochroną antykorozyjną za pomocą powłok z proszków epoksydowych, niebieskie, z obudową teleskopową i skrzynką uliczną, dużą z deklem ciężkim oraz tabliczką informacyjną na słupku stalowym.   </t>
  </si>
  <si>
    <t xml:space="preserve">Zasuwy kołnierzowe długie typu F-5 o śr. 150 mm z żeliwa sferoidalnego min. GGG-40 z ochroną antykorozyjną za pomocą powłok z proszków epoksydowych, niebieskie, z obudową teleskopową i skrzynką uliczną, dużą z deklem ciężkim oraz tabliczką informacyjną na słupku stalowym.   </t>
  </si>
  <si>
    <t xml:space="preserve">Zasuwy kołnierzowe długie typu F-5 o śr. 250 mm z żeliwa sferoidalnego min. GGG-40 z ochroną antykorozyjną za pomocą powłok z proszków epoksydowych, niebieskie, z obudową teleskopową i skrzynką uliczną, dużą z deklem ciężkim oraz tabliczką informacyjną na słupku stalowym.   </t>
  </si>
  <si>
    <t>Nawiertki  z PE 100  o średnicy 250/90 mm z zaworem odcinającym, wtapialne samonawiercające, z wyprowadzeniem trzpienia w obudowie teleskopowej do poziomu terenu i ze  skrzynką uliczną, dużą z deklem ciężkim i montażem  tabliczki  informacyjnej na słupku metalowym.</t>
  </si>
  <si>
    <t>Nawiertki  z PE 100  o średnicy 225/32 mm z zaworem odcinającym, wtapialne samonawiercające, z wyprowadzeniem trzpienia w obudowie teleskopowej do poziomu terenu i ze  skrzynką uliczną, dużą z deklem ciężkim i montażem  tabliczki  informacyjnej na słupku metalowym.</t>
  </si>
  <si>
    <t>Nawiertki  z PE 100  o średnicy 225/63 mm z zaworem odcinającym, wtapialne samonawiercające, z wyprowadzeniem trzpienia w obudowie teleskopowej do poziomu terenu i ze  skrzynką uliczną, dużą z deklem ciężkim i montażem  tabliczki  informacyjnej na słupku metalowym.</t>
  </si>
  <si>
    <t>Włączenie do istniejącej sieci wodociągowej.</t>
  </si>
  <si>
    <t xml:space="preserve">Sieć wodociągowa z rur PE 80 SDR 11 śr. 32 mm w kolorze niebieskim, montowane za pomocą elektrozłączek 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</si>
  <si>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 80 SDR 11 śr. 40 mm w kolorze niebieskim, montowane za pomocą elektrozłączek 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</si>
  <si>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 80 SDR 11 śr. 63 mm w kolorze niebieskim, montowane za pomocą elektrozłączek 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</si>
  <si>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PE100 SDR 17 śr. 90 mm w kolorze niebieskim lub czarnym z niebieskim paskiem, montowane za pomocą elektrozłączek i połączeń kołnierzowych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</si>
  <si>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PE100 SDR 17 śr. 160 mm w kolorze niebieskim lub czarnym z niebieskim paskiem, montowane za pomocą elektrozłączek i połączeń kołnierzowych – montaż rur i kształtek wraz z  ułożeniem taśmy lokalizacyjnej; robotami ziemnymi, podsypką i obsypką piaskową, wymianą gruntu (100%) z wywozem urobku,  zagęszczaniem gruntu zasypowego do  wsk.=1, dezynfekcją, płukaniem i próbą szczelności. </t>
  </si>
  <si>
    <t xml:space="preserve">Sieć wodociągowa z rur PE100 SDR 17 śr. 225 mm w kolorze niebieskim lub czarnym z niebieskim paskiem, montowane za pomocą elektrozłączek i połączeń kołnierzowych – montaż rur i kształtek wraz z  ułożeniem taśmy lokalizacyjnej; robotami ziemnymi, odwodnieniem wykopów, podsypką i obsypką piaskową, wymianą gruntu (100%) z wywozem urobku,  zagęszczaniem gruntu zasypowego do  wsk.=1, dezynfekcją, płukaniem i próbą szczelności. </t>
  </si>
  <si>
    <t>3.1.3. Sieć wodociągowa.</t>
  </si>
  <si>
    <t>Wartość netto kanalizacji sanitarnej - element 3.1.2. :</t>
  </si>
  <si>
    <t>Studnie  rewizyjne  betonowe DN 1200mm  z betonu  min. B-45, mrozoodpornego F-50, o nasiąkliwości max. 4%,  z włazami z żeliwa szarego płytkowego o śr. 680 mm wg PN-EN 124:2000 – D400 z wypełnieniem betonowym i wkładką wygłuszającą. Kręgi łączone na uszczelki gumowe.</t>
  </si>
  <si>
    <r>
      <t>Kanalizacja sanitarna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160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wykopów,umocnieniem wykopów, podsypką i obsypką piaskową, wymianą gruntu (100%) z wywozem urobku, zasypaniem i zagęszczaniem gruntu zasypowego do wsk.=1 oraz  próbą szczelności. </t>
    </r>
  </si>
  <si>
    <t xml:space="preserve">Kanał z rur kamionkowych kielichowych łączonych na uszczelkę o śr. 200 mm, wytrzymałość 40 kN/m wraz z  robotami ziemnymi,odwodnieniem wykopów, umocnieniem wykopów, podsypką i obsypką piaskową, wymianą gruntu (100%) z wywozem urobku, zasypaniem i zagęszczaniem gruntu zasypowego do wsk.=1 oraz  próbą szczelności. </t>
  </si>
  <si>
    <t>3.1.2. Kanalizacja sanitarna.</t>
  </si>
  <si>
    <t>Wartość netto kanalizacji deszczowej - element 3.1.1. :</t>
  </si>
  <si>
    <t>Wpust deszczowy uliczny o śr. 0,5 m z betonu kl. min B-45, mrozoodporny F-50, o nasiąkliwości  max. 4 % ,bez osadnika, bez syfonu, z wiadrem osadczym, zwieńczenie wpustu klasy D400 z żeliwa szarego, płytkowego zgodnie z PN-EN 124, na zawiasach.</t>
  </si>
  <si>
    <t>Wpust deszczowy uliczny o śr. 0,5 m z betonu kl. min B-45, mrozoodporny F-50, o nasiąkliwości  max. 4 % z osadnikiem bez syfonu o gł. min 50 cm, zwieńczenie wpustu klasy D400 z żeliwa szarego, płytkowego zgodnie z PN-EN 124, na zawiasach.</t>
  </si>
  <si>
    <t>Demontaż wpustów deszczowych, ulicznych o śr. 0,5 m.</t>
  </si>
  <si>
    <t>Rozbiórka i odtworzenie nawierzchni z płyt żelbetowych pełnych.</t>
  </si>
  <si>
    <t>Renowacja istniejącego odcinka kanalizacji deszczowej śr. 600 mm metodą iniekcji.</t>
  </si>
  <si>
    <t>Żelbetowa komora rozdziału.</t>
  </si>
  <si>
    <t>Separator oleju Super PEK NS 200.</t>
  </si>
  <si>
    <t>Separator piasku HEK-EN 50 000.</t>
  </si>
  <si>
    <t>Studnie  rewizyjne  betonowe DN 1500mm  z betonu  min. B-45, mrozoodpornego F-50, o nasiąkliwości max. 4%,  z włazami z żeliwa szarego płytkowego o śr. 680 mm wg PN-EN 124:2000 – D400 z wypełnieniem betonowym i wkładką wygłuszającą. Kręgi łączone na uszczelki gumowe.</t>
  </si>
  <si>
    <r>
      <t>Kanalizacja deszczowa</t>
    </r>
    <r>
      <rPr>
        <b/>
        <sz val="10"/>
        <rFont val="Times New Roman"/>
        <family val="1"/>
        <charset val="238"/>
      </rPr>
      <t xml:space="preserve"> o</t>
    </r>
    <r>
      <rPr>
        <sz val="10"/>
        <rFont val="Times New Roman"/>
        <family val="1"/>
        <charset val="238"/>
      </rPr>
      <t xml:space="preserve"> średnicy 1000 mm z rur z żywic poliestrowych o sztywności obwodowej min. 10 kN/m2 wraz z  robotami ziemnymi, drenem francuskim, odwodnieniem wykopów,umocnieniem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</si>
  <si>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o</t>
    </r>
    <r>
      <rPr>
        <sz val="10"/>
        <rFont val="Times New Roman"/>
        <family val="1"/>
        <charset val="238"/>
      </rPr>
      <t xml:space="preserve"> średnicy 600 mm z rur z żywic poliestrowych o sztywności obwodowej min. 10 kN/m2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</si>
  <si>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500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</si>
  <si>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400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</si>
  <si>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315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</si>
  <si>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200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</si>
  <si>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PVC o śr. 160 mm,  o połączeniach kielichowych z uszczelką gumową (EPDM,TPE), litych (o jednowarstwowej strukturze ścianki), o powierzchni zewnętrznej gładkiej, o sztywności obwodowej nominalnej min. 8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, szereg ciężki SDR 34, system kształtek o sztywności min. 4 kN/m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– montaż rur i  kształtek wraz z  robotami ziemnymi,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</si>
  <si>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1000 mm żelbetowych z uszczelką zintegrowaną, typ K-GM, wykonane z betonu C40/C50 w klasie XA2, wytrzymałość mechaniczna  min. 58 kN/m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</si>
  <si>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600 mm żelbetowych z uszczelką zintegrowaną, typ K-GM, wykonane z betonu C40/C50 w klasie XA2, wytrzymałość mechaniczna  min. 58 kN/m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</si>
  <si>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600 mm betonowych z uszczelką zintegrowaną, typ K-GM, wykonane z betonu C40/C50 w klasie XA2, wytrzymałość mechaniczna  min. 58 kN/m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</si>
  <si>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400 mm betonowych z uszczelką zintegrowaną, typ K-GM, wykonane z betonu C40/C50 w klasie XA2, wytrzymałość mechaniczna  min. 58 kN/m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</si>
  <si>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300 mm betonowych z uszczelką zintegrowaną, typ K-GM, wykonane z betonu C40/C50 w klasie XA2, wytrzymałość mechaniczna  min. 58 kN/m wraz z  robotami ziemnymi, drenem francuskim, odwodnieniem wykopów, umocnieniem wykopów, podsypką i obsypką piaskową, wymianą gruntu (100%) z wywozem urobku, zasypaniem i zagęszczaniem gruntu zasypowego do wsk.=1 oraz  próbą szczelności. </t>
    </r>
  </si>
  <si>
    <t>3.1.1. Kanalizacja deszczowa.</t>
  </si>
  <si>
    <t>3.1. SIECI WODNO-KANALIZACYJNE.</t>
  </si>
  <si>
    <t>3. Ul. Łączna - od ulicy Rostockiej do ulicy Hożej</t>
  </si>
  <si>
    <t>ul. Wkrzańska - wartość robót netto - Rozdział 2 :</t>
  </si>
  <si>
    <t>Wartość netto wykonania ekranu akustycznego - element 2.6. :</t>
  </si>
  <si>
    <t>Budowa ekranów akustycznych "Zielona ściana" z wykonaniem pali o średnicy 600 mm w gruncie kat. I-II z zabezpieczeniem stateczności ścian, montażem konstrukcji ze słupów z profili HEB 160</t>
  </si>
  <si>
    <t>Wykonanie pali o średnicy 600 mm w gruncie kategorii I-II</t>
  </si>
  <si>
    <t>2.6. Ekran akustyczny "Zielona ściana"</t>
  </si>
  <si>
    <t>Wartość netto ścianki szczelnej - oporowej 2.5. :</t>
  </si>
  <si>
    <t>Wykonanie ścianki szczelnej - oporowej z Grodzic G62 wraz z przyspawaniem katownika 100x100x8mm, przyspawaniem blachy stalowej szerokości 460 mm i grubości 8 mm do kątowników oraz wykonaniem balustrady typu U-11a z płaskowników stalowych i dwukrotnym malowaniem chemoodpornym powierzchni</t>
  </si>
  <si>
    <t>2.5. Ścianka szczelno - oporowa z grodzic stalowych G62</t>
  </si>
  <si>
    <t>Wartość netto robót zielonych 2.4. :</t>
  </si>
  <si>
    <t>Wartość netto elementu 2.4.3. :</t>
  </si>
  <si>
    <t>Wykonanie trawników na skarpach</t>
  </si>
  <si>
    <t>Wykonanie trawnikow na terenie płaskim</t>
  </si>
  <si>
    <t>2.4.3. Wykonanie trawników</t>
  </si>
  <si>
    <t>Wartość netto elementu 2.4.2. :</t>
  </si>
  <si>
    <t>2.4.2. Sadzenie drzew i krzewów</t>
  </si>
  <si>
    <t>Wartość netto elementu 2.4.1. :</t>
  </si>
  <si>
    <t>Ręczne i mechaniczne plantowanie terenu kat I-III, z przewozem i rozścieleniem ziemi urodzajnej, orką glebogryzarką i ręcznym przekopaniem gleby na skarpach, plantowaniem (obrobieniem na czysto) skarp i korony nasypów</t>
  </si>
  <si>
    <t>2.4.1 Uprawa gleby</t>
  </si>
  <si>
    <t>2.4. Zieleń</t>
  </si>
  <si>
    <t>Wartość netto robót drogowych w ul. Wkrzańskiej 2.3. :</t>
  </si>
  <si>
    <t>Wartość netto elementu 2.3.8. :</t>
  </si>
  <si>
    <t>Ustawienie wiat przystankowych</t>
  </si>
  <si>
    <t>Organizacja ruchu - zapory drogowe</t>
  </si>
  <si>
    <t>2.3.8. Organizacja ruchu</t>
  </si>
  <si>
    <t>Wartość netto elementu 2.3.7. :</t>
  </si>
  <si>
    <t>Wykonanie warstwy filtracyjnej z piasku średnioziarnistego, grubość wartwy 10 cm, zagęszczona mechanicznie</t>
  </si>
  <si>
    <t>Obrzeża betonowe o wymiarach 20 x 6 cm na podsypce piaskowej z wypełnieniem spoin zaprawą cementową na ławie betonowej (proste i łuki)</t>
  </si>
  <si>
    <t>2.3.7. Chodniki</t>
  </si>
  <si>
    <t>Wartość netto elementu 2.3.6. :</t>
  </si>
  <si>
    <t>Podbudowa z kruszywa łamanego 0-31,5 mm, warstwa górna, grubość warstwy po zagęszczeniu 12 cm</t>
  </si>
  <si>
    <t>Warstwa z piasku średnioziarnistego grubości 10 cm, zagęszczana mechanicznie</t>
  </si>
  <si>
    <t>Ława betonowa B15 z oporem pod krawężniki (proste i łuki)</t>
  </si>
  <si>
    <t>Obrzeża betonowe o wymiarach 30 x 8 cm na podsypce piaskowej z wypełnieniem spoin zaprawą cementową na ławie betonowej (proste i łuki)</t>
  </si>
  <si>
    <t>2.3.6. Ścieżka rowerowa</t>
  </si>
  <si>
    <t>Wartość netto elementu 2.3.5. :</t>
  </si>
  <si>
    <t>Nawierzchnia z kostki kamiennej rzędowej wys 14 cm na podsypce cementowo - piaskowej z wypełnieniem spoin zaprawą cementową</t>
  </si>
  <si>
    <t>Podbudowa z betonu B15 z pielęgnacją betonu, grubość warstwy 20 cm</t>
  </si>
  <si>
    <t>Podbudowa z betonu B10 z pielęgnacją betonu, grubość warstwy 15 cm</t>
  </si>
  <si>
    <t>Warstwa piasku grubości 15 cm, wykonana i zagęszczona mechanicznie</t>
  </si>
  <si>
    <t>Budowa krawężnika kamiennego na ławie betonowej B15 z oporem</t>
  </si>
  <si>
    <t>2.3.5. Zatoki autobusowe</t>
  </si>
  <si>
    <t>Wartość netto elementu 2.3.4. :</t>
  </si>
  <si>
    <t>Nawierzchnia z kostki betonowej POLBRUK</t>
  </si>
  <si>
    <t>Warstwa ścieralna z mieszanki mineralno - asfaltowej SMA 0/12,8, Asfalt D-50, grubość warstwy 5 cm, ze skropieniem poprzedniej warstwy emulsją asfaltową</t>
  </si>
  <si>
    <t>Warstwa wiążąca z mieszanki mineralno - asfaltowej 0/20, Asfalt D-50, grubość warstwy po zagęszczeniu 8 cm, ze skropieniem poprzedniej warstwy emulsją asfaltową</t>
  </si>
  <si>
    <t>Podbudowa z mieszanek mineralno-asfaltowych (asfaltobeton) 0/20, asfalt D-50, grubość warstwy po zagęszczeniu 10 cm</t>
  </si>
  <si>
    <t>Stabilizacja podłoża cementem przy użyciu zespołu do stabilizacji do Rm=5 Mpa z pospółki o grubości warstwy po zagęszczeniu 20 cm</t>
  </si>
  <si>
    <t>Warstwa piasku grubości 40 cm, wykonana i zagęszczona mechanicznie</t>
  </si>
  <si>
    <t>2.3.4 Nawierzchnia jezdni</t>
  </si>
  <si>
    <t>Wartość netto elementu 2.3.3. :</t>
  </si>
  <si>
    <t xml:space="preserve">Mechaniczne plantowanie terenu spycharkami </t>
  </si>
  <si>
    <t>Nasypy wykonywane spycharkami wraz z zagęszczeniem mechanicznym</t>
  </si>
  <si>
    <t>Wykopy wykonywane spycharkami z przemieszczeniem gruntu</t>
  </si>
  <si>
    <t>Usuniecie humusu z odwozem</t>
  </si>
  <si>
    <t>2.3.3. Roboty ziemne</t>
  </si>
  <si>
    <t>Wartość netto elementu 2.3.2. :</t>
  </si>
  <si>
    <t>Rozbiórka nawierzchni z płyt żelbetowych z wywozem i utylizacją materiału</t>
  </si>
  <si>
    <t>Rozbiórka chodników z płyt betonowych z wywozem i utylizacją</t>
  </si>
  <si>
    <t>Rozbiórka nawierzchni z brukowca z wywozem i przekazaniem materiału do depozytu</t>
  </si>
  <si>
    <t>Rozbiórki nawierzchni bitumicznej z wywozem i utylizacją materiału</t>
  </si>
  <si>
    <t>2.3.2. Roboty rozbiórkowe</t>
  </si>
  <si>
    <t>Wartość netto elementu 2.3.1. :</t>
  </si>
  <si>
    <t>Karczowanie krzewów</t>
  </si>
  <si>
    <t>Wycinka drzew</t>
  </si>
  <si>
    <t>2.3.1. Karczowanie drzew i krzewów</t>
  </si>
  <si>
    <t>2.3. Roboty Drogowe</t>
  </si>
  <si>
    <t>Wartość netto robót elektrycznych w ul. Wkrzańskiej 2.2. :</t>
  </si>
  <si>
    <t>Wartość netto elementu 2.2.5. :</t>
  </si>
  <si>
    <t>Wartość netto elementu 2.2.5.3. :</t>
  </si>
  <si>
    <t>Demontaż istn.linii kablowych jednożyłowych XRUHAKXS 1x2400, wraz z robotami ziemnymi i odtworzeniem nawierzchni</t>
  </si>
  <si>
    <t>Demontaż istn.linii kablowych HAKnFtA 3x120, wraz z robotami ziemnymi i odtworzeniem nawierzchni</t>
  </si>
  <si>
    <t>2.2.5.3. Demontaż kabli 15 kV</t>
  </si>
  <si>
    <t>Wartość netto elementu 2.2.5.2. :</t>
  </si>
  <si>
    <t>Regulacja rzędnych istn.linii kablowych XRUHAKXS 1x240, wraz z robotami ziemnymi, zapasami technologicznymi, wykonaniem pomiarów</t>
  </si>
  <si>
    <t>Regulacja rzędnych istn.linii kablowych HAKnFtA 3x120, wraz z robotami ziemnymi, zapasami technologicznymi, wykonaniem pomiarów</t>
  </si>
  <si>
    <t>2.2.5.2. Regulacja rzędnych istniejących linii kablowych 15 kV</t>
  </si>
  <si>
    <t>Wartość netto elementu 2.2.5.1. :</t>
  </si>
  <si>
    <t>2.2.5.1. Budowa nowych odcinków linii kablowych 15 kV</t>
  </si>
  <si>
    <t xml:space="preserve">2.2.5. Usunięcie kolizji z istniejącą siecią energetyczną ENEA Operator    </t>
  </si>
  <si>
    <t>Wartość netto przebudowy kabla światłowodowego TPSA - element 2.2.4. :</t>
  </si>
  <si>
    <t>Wartość netto elementu 2.2.4.2. :</t>
  </si>
  <si>
    <t>2.2.4.2. Przebudowa kabla doziemnego</t>
  </si>
  <si>
    <t>Wartość netto elementu 2.2.4.1. :</t>
  </si>
  <si>
    <t>2.2.4.1. Przebudowa kabla światłowodowego TP Szczecin</t>
  </si>
  <si>
    <t xml:space="preserve">2.2.4. Przebudowa kabla światłowodowego TP S.A. na skrzyżowaniu ul. Wkrzańskiej i ul. Łącznej    </t>
  </si>
  <si>
    <t>Wartość netto przebudowy kabla światłowodowego ENEA - element 2.2.3. :</t>
  </si>
  <si>
    <t>Wartość netto elementu 2.2.3.2. :</t>
  </si>
  <si>
    <t>Wciąganie istniejących kabli światłowodowych do rurociągów kablowych</t>
  </si>
  <si>
    <t>2.2.3.2. Przebudowa kabla światłowodowego</t>
  </si>
  <si>
    <t>Wartość netto elementu 2.2.3.1. :</t>
  </si>
  <si>
    <t>Wykonanie przepustu, rura HDPE125</t>
  </si>
  <si>
    <t>2.2.3.1. Przebudowa rurociągu kablowego</t>
  </si>
  <si>
    <t>2.2.3. Przebudowa kabla światłowodowego ENEA S.A. w ul. Wkrzańskiej.</t>
  </si>
  <si>
    <t>Wartość netto elementu 2.2.2. :</t>
  </si>
  <si>
    <t xml:space="preserve">Zarobienie kabla Cu. 3 żyłowego, o przekroju 4mm2 , montaż głowic, muf kablowych </t>
  </si>
  <si>
    <t>Układanie kabla YKY 3x4 zasilającego wiaty w rowie wraz z robotami ziemnymi, zapasami technologicznymi  i pomiarami</t>
  </si>
  <si>
    <t>Układanie kabla YAKY 4x25 w rurach, pustakach, kanałach zamkniętych</t>
  </si>
  <si>
    <t>Układanie kabla YKY 4x35 w rowie wraz z robotami ziemnymi, zapasami technologicznymi  i pomiarami</t>
  </si>
  <si>
    <t>2.2.2. Oświetlenie drogowe.</t>
  </si>
  <si>
    <t>Wartość netto elementu 2.2.1. :</t>
  </si>
  <si>
    <t>Wartość netto elementu 2.2.1.5. :</t>
  </si>
  <si>
    <t>Montaż szafy kablowej serwisowej wraz z fundamentem, robotami ziemnymi, podłaczeniem i pomiarami</t>
  </si>
  <si>
    <t>Układanie kabli typu YKY 1x16 mm² w rowie wraz z robotami ziemnymi, zapasami technologicznymi, głowicami i pomiarami</t>
  </si>
  <si>
    <t>Układanie kabli typu YKY 1x16 mm² w rurze</t>
  </si>
  <si>
    <t>Ułożenie rur osłonowych  Ø 75 mm wraz z robotami ziemnymi</t>
  </si>
  <si>
    <t>2.2.1.5. Zasilanie szafki sygnalizacyjnej</t>
  </si>
  <si>
    <t>Wartość netto robót - element 2.2.1.4. :</t>
  </si>
  <si>
    <t>Obróbka kabl  XzTKMXpw2x2x0,5, montaż głowic, muf, uszczelnienie przejść</t>
  </si>
  <si>
    <t>Wciąganie kabla XzTKMXpw2x2x0,5 do rur, kabel od sterownika do detektorów</t>
  </si>
  <si>
    <t>Wykonanie pętli indukcyjnych, wciąganie przewodu LgYd 1,5 mm2, 750V do rur</t>
  </si>
  <si>
    <t xml:space="preserve">Wykonanie w podłożu rowka do ułożenia pętli indukcyjnej wraz z ułożeniem rur osłonowych grubościennych i wypełnieniem rowka masą zalewową </t>
  </si>
  <si>
    <t>2.2.1.4. Montaż i podłączenie pętli indukcyjnych</t>
  </si>
  <si>
    <t>Wartość netto robót - element 2.2.1.3. :</t>
  </si>
  <si>
    <t>Ustawienie kompletnej szafki sterowniczej sygnalizacji ulicznej wraz z fundamentem, robotami ziemnymi, podłączeniami i pomiarami</t>
  </si>
  <si>
    <t>Układanie kabla YKY 3x10 w rowie wraz z robotami ziemnymi, zapasami technologicznymi  i pomiarami</t>
  </si>
  <si>
    <t>2.2.1.3. Zasilanie energetyczne, montaż szafy sterowniczej</t>
  </si>
  <si>
    <t>Wartość netto robót - element 2.2.1.2. :</t>
  </si>
  <si>
    <t>Obróbka kabli, montaż głowic, uszczelnienie przejść, montaż: przycisków , detektorów mikrofalowych, sygnalizatorów akustycznych</t>
  </si>
  <si>
    <t>Wciąganie przewodów  YDY 4x1,5 w maszty i słupy</t>
  </si>
  <si>
    <t>Wciąganie przewodów  YDY 3x1,5 w maszty i słupy</t>
  </si>
  <si>
    <t>Montaż latarń sygnałów ulicznych, o ilości komór: 2, na przewieszkach lub konstr. bramowych</t>
  </si>
  <si>
    <t xml:space="preserve">Montaż latarń sygnałów ulicznych, o ilości komór: 3, na słupie </t>
  </si>
  <si>
    <t xml:space="preserve">Montaż latarń sygnałów ulicznych, o ilości komór: 2, na słupie </t>
  </si>
  <si>
    <t>Montaż ekranów kontrastowych ażurowych</t>
  </si>
  <si>
    <t>Montaż konsoli sygnalizacyjnych na maszcie</t>
  </si>
  <si>
    <t>Montaż słupów sygnalizacyjnych wys. 6,0 m, wysięgu 10,0 m wraz z robotami ziemnymi i fundamentowymi</t>
  </si>
  <si>
    <t>Montaż masztów sygnalizacji ulicznej wys. 4,6 m wraz z robotami ziemnymi i fundamentowymi</t>
  </si>
  <si>
    <t>2.2.1.2. Montaż osprzetu sygnalizacji ulicznej</t>
  </si>
  <si>
    <t>Wartość netto robót - element 2.2.1.1. :</t>
  </si>
  <si>
    <t>Obróbka kabli sygn., montaż głowic, uszczelnienie przejść</t>
  </si>
  <si>
    <t>Ręczne wciąganie kabla XzTKMXpw2x2x0,5 do kanalizacji kablowej</t>
  </si>
  <si>
    <t>Ręczne wciąganie przewodu wyrównawczego DY4  do kanalizacji kablowej</t>
  </si>
  <si>
    <t>Ręczne wciąganie kabla YKSY4x1,5 do kanalizacji kablowej</t>
  </si>
  <si>
    <t>Ręczne wciąganie kabla YKSY 3x1,5 do kanalizacji kablowej</t>
  </si>
  <si>
    <t>Montaż studni kablowych SKR-1 zagłębianych</t>
  </si>
  <si>
    <t>Montaż studni kablowych SKR-1</t>
  </si>
  <si>
    <t>Układanie rur ochronnych fi 50, wraz z wykonaniem wykopu</t>
  </si>
  <si>
    <t xml:space="preserve">Budowa kanalizacji kablowej z rur PCV, grubość ścianki min. 5 mm,1 warstwa w ciągu, 2 rury w warstwie, 2 otw. w ciągu, pod chodnikami, trawnikami </t>
  </si>
  <si>
    <t xml:space="preserve">Budowa kanalizacji kablowej z rur PCV, grubość ścianki min. 2,2 mm,1 warstwa w ciągu, 2 rury w warstwie, 2 otw. w ciągu, pod chodnikami, trawnikami </t>
  </si>
  <si>
    <t xml:space="preserve">Budowa kanalizacji kablowej z rur PCV, grubość ścianki min. 2,2 mm,1 warstwa w ciągu, 1 rura w warstwie, 1 otw. w ciągu, pod chodnikami, trawnikami </t>
  </si>
  <si>
    <t>2.2.1.1. Budowa kanalizacji i sieci teletechnicznej dla potrzeb sygnalizacji ulicznej</t>
  </si>
  <si>
    <t>2.2.1. Sygnalizacja uliczna  na skrzyżowaniu ulic Wkrzańskiej i Łącznej</t>
  </si>
  <si>
    <t>2.2. R O B O T Y   E L E K T R Y C Z N E</t>
  </si>
  <si>
    <t>Wartość netto robót sieciowych - element 2.1. :</t>
  </si>
  <si>
    <t>Wartość netto robót na istniejącej kanalizacji - element 2.1.3. :</t>
  </si>
  <si>
    <t>Regulacja włazów na istniejących studniach kanalizacyjnych.</t>
  </si>
  <si>
    <t>m3</t>
  </si>
  <si>
    <t>Wypełnienie chudym betonem istniejących kanałów przeznaczonych do likwidacji.</t>
  </si>
  <si>
    <t>2.1.3. Roboty na istniejacej kanalizacji.</t>
  </si>
  <si>
    <t>Wartość netto kanalizacji sanitarnej - element 2.1.2. :</t>
  </si>
  <si>
    <t xml:space="preserve">Kanał z rur kamionkowych kielichowych łączonych na uszczelkę o śr. 200 mm, wytrzymałość 48 kN/m wraz z  robotami ziemnymi,odwodnieniem wykopów, umocnieniem wykopów, podsypką i obsypką piaskową, wymianą gruntu (100%) z wywozem urobku, zasypaniem i zagęszczaniem gruntu zasypowego do wsk.=1 oraz  próbą szczelności. </t>
  </si>
  <si>
    <t>2.1.2. Kanalizacja sanitarna.</t>
  </si>
  <si>
    <t>Wartość netto kanalizacji deszczowej - element 2.1.1. :</t>
  </si>
  <si>
    <t>Studnia żelbetowa przelewowa KD5</t>
  </si>
  <si>
    <t>Wylot betonowy przepustu śr. 600 mm</t>
  </si>
  <si>
    <t>Wlot betonowy przepustu śr. 600 mm</t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</si>
  <si>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600 mm betonowych z uszczelką zintegrowaną, wykonane z betonu min. B45, wytrzymałość mechaniczna na zgniatanie min. 75 kN/m wraz z  robotami ziemnymi, odwodnieniem wykopów,umocnieniem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</si>
  <si>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400 mm betonowych z uszczelką zintegrowaną, wykonane z betonu min. B45, wytrzymałość mechaniczna na zgniatanie min. 75 kN/m wraz z  robotami ziemnymi, odwodnieniem wykopów,umocnieniem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</si>
  <si>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300 mm betonowych z uszczelką zintegrowaną, wykonane z betonu min. B45, wytrzymałość mechaniczna na zgniatanie min. 75 kN/m wraz z  robotami ziemnymi, odwodnieniem wykopów,umocnieniem wykopów, podsypką i obsypką piaskową, wymianą gruntu (100%) z wywozem urobku, zasypaniem i zagęszczaniem gruntu zasypowego do wsk.=1 oraz  próbą szczelności. </t>
    </r>
  </si>
  <si>
    <r>
      <t>Kanalizacja deszczowa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z rur Wipro o śr. 200 mm betonowych z uszczelką zintegrowaną, wykonane z betonu min. B45, wytrzymałość mechaniczna na zgniatanie min. 75 kN/m wraz z  robotami ziemnymi, odwodnieniem wykopów,umocnieniem wykopów, podsypką i obsypką piaskową, wymianą gruntu (100%) z wywozem urobku, zasypaniem i zagęszczaniem gruntu zasypowego do wsk.=1 oraz  próbą szczelności. </t>
    </r>
  </si>
  <si>
    <t>2.1.1. Kanalizacja deszczowa.</t>
  </si>
  <si>
    <t>2.1. SIECI WODNO-KANALIZACYJNE.</t>
  </si>
  <si>
    <t>2. Ul. Wkrzańska - od ulicy Bocianiej do ul. Łącznej</t>
  </si>
  <si>
    <t>Wartość netto części ogólnej - Rozdział 1:</t>
  </si>
  <si>
    <t>ryczałt</t>
  </si>
  <si>
    <t>Koszty zajęcia pasa drogowego</t>
  </si>
  <si>
    <t>Pełne obsługa geodezyjna</t>
  </si>
  <si>
    <t>Zorganizowanie biura dla zespołu Inżyniera Kontraktu łącznie z doprowadzeniem energii elektrycznej, wody, dozorowaniem, oraz uporządkowaniem terenu po likwidacji zaplecza.</t>
  </si>
  <si>
    <t>Zorganizowanie Zaplecza Wykonawcy łącznie z doprowadzeniem energii elektrycznej, wody, dozorowaniem, oraz uporządkowaniem terenu po likwidacji zaplecza.</t>
  </si>
  <si>
    <t>Wykonanie, ustawienie i utrzymanie tablic informujących o utrudnieniach wg wzoru stanowiącego załącznik … do SIWZ</t>
  </si>
  <si>
    <t>Wykonanie, ustawienie i utrzymanie tablic informacyjnych zgodnie z wymogami Regionalnego Programu Operacyjnego Województwa Zachodniopomorskiego na lata 2007 - 2013 wg wzoru stanowiącego załącznik … do SIWZ</t>
  </si>
  <si>
    <t>1. Część ogólna</t>
  </si>
  <si>
    <t>f</t>
  </si>
  <si>
    <t>e</t>
  </si>
  <si>
    <t>d</t>
  </si>
  <si>
    <t>c</t>
  </si>
  <si>
    <t>b</t>
  </si>
  <si>
    <t>a</t>
  </si>
  <si>
    <t>Wartość
całkowita
netto</t>
  </si>
  <si>
    <t>Cena
jednostkowa</t>
  </si>
  <si>
    <t>Ilość</t>
  </si>
  <si>
    <t>Jednostka</t>
  </si>
  <si>
    <t>Wyszczególnienie elementów rozliczeniowych</t>
  </si>
  <si>
    <t>Lp.</t>
  </si>
  <si>
    <t xml:space="preserve">TABELA ELEMENTÓW ROZLICZENIOWYCH </t>
  </si>
  <si>
    <t>do wniosku o przeprowadzenie procedury udzielenia  zamówienia publicznego na  realizację zadania inwestycyjnego: „Budowa Trasy Północnej w Szczecinie – Etap II – wraz z dojazdem przez ul. Łączną”.</t>
  </si>
  <si>
    <t>Załącznik nr …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</si>
</sst>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sz val="9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u/>
      <sz val="1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5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right" vertical="center" wrapText="1"/>
    </xf>
    <xf numFmtId="4" fontId="2" fillId="2" borderId="4" xfId="0" applyNumberFormat="1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right" vertical="center" wrapText="1"/>
    </xf>
    <xf numFmtId="0" fontId="3" fillId="2" borderId="6" xfId="0" applyFont="1" applyFill="1" applyBorder="1" applyAlignment="1" applyProtection="1">
      <alignment horizontal="right" vertical="center" wrapText="1"/>
    </xf>
    <xf numFmtId="4" fontId="2" fillId="3" borderId="4" xfId="0" applyNumberFormat="1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>
      <alignment horizontal="right" vertical="center" wrapText="1"/>
    </xf>
    <xf numFmtId="0" fontId="4" fillId="3" borderId="6" xfId="0" applyFont="1" applyFill="1" applyBorder="1" applyAlignment="1" applyProtection="1">
      <alignment horizontal="right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5" fillId="5" borderId="5" xfId="0" applyNumberFormat="1" applyFont="1" applyFill="1" applyBorder="1" applyAlignment="1" applyProtection="1">
      <alignment horizontal="left" vertical="center" wrapText="1"/>
    </xf>
    <xf numFmtId="0" fontId="5" fillId="5" borderId="6" xfId="0" applyNumberFormat="1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right" vertical="center" wrapText="1"/>
    </xf>
    <xf numFmtId="4" fontId="8" fillId="0" borderId="4" xfId="1" applyNumberFormat="1" applyFont="1" applyBorder="1" applyAlignment="1">
      <alignment horizontal="right" vertical="center" wrapText="1"/>
    </xf>
    <xf numFmtId="2" fontId="2" fillId="0" borderId="5" xfId="0" applyNumberFormat="1" applyFont="1" applyFill="1" applyBorder="1" applyAlignment="1" applyProtection="1">
      <alignment horizontal="right" vertical="center"/>
    </xf>
    <xf numFmtId="4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7" borderId="4" xfId="0" applyNumberFormat="1" applyFont="1" applyFill="1" applyBorder="1" applyAlignment="1" applyProtection="1">
      <alignment horizontal="left" vertical="center"/>
    </xf>
    <xf numFmtId="0" fontId="10" fillId="7" borderId="5" xfId="0" applyNumberFormat="1" applyFont="1" applyFill="1" applyBorder="1" applyAlignment="1" applyProtection="1">
      <alignment horizontal="left" vertical="center"/>
    </xf>
    <xf numFmtId="0" fontId="10" fillId="7" borderId="6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left" vertical="center" wrapText="1"/>
    </xf>
    <xf numFmtId="0" fontId="10" fillId="5" borderId="5" xfId="0" applyNumberFormat="1" applyFont="1" applyFill="1" applyBorder="1" applyAlignment="1" applyProtection="1">
      <alignment horizontal="left" vertical="center" wrapText="1"/>
    </xf>
    <xf numFmtId="0" fontId="10" fillId="5" borderId="6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4" fillId="8" borderId="4" xfId="0" applyFont="1" applyFill="1" applyBorder="1" applyAlignment="1" applyProtection="1">
      <alignment horizontal="justify" vertical="center" wrapText="1"/>
    </xf>
    <xf numFmtId="0" fontId="4" fillId="8" borderId="5" xfId="0" applyFont="1" applyFill="1" applyBorder="1" applyAlignment="1" applyProtection="1">
      <alignment horizontal="justify" vertical="center" wrapText="1"/>
    </xf>
    <xf numFmtId="0" fontId="4" fillId="8" borderId="6" xfId="0" applyFont="1" applyFill="1" applyBorder="1" applyAlignment="1" applyProtection="1">
      <alignment horizontal="justify" vertical="center" wrapText="1"/>
    </xf>
    <xf numFmtId="4" fontId="2" fillId="9" borderId="4" xfId="0" applyNumberFormat="1" applyFont="1" applyFill="1" applyBorder="1" applyAlignment="1" applyProtection="1">
      <alignment vertical="center" wrapText="1"/>
    </xf>
    <xf numFmtId="4" fontId="2" fillId="9" borderId="5" xfId="0" applyNumberFormat="1" applyFont="1" applyFill="1" applyBorder="1" applyAlignment="1" applyProtection="1">
      <alignment horizontal="center" vertical="center" wrapText="1"/>
    </xf>
    <xf numFmtId="4" fontId="2" fillId="9" borderId="5" xfId="0" applyNumberFormat="1" applyFont="1" applyFill="1" applyBorder="1" applyAlignment="1" applyProtection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9" borderId="5" xfId="0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 applyProtection="1">
      <alignment horizontal="left" vertical="center" wrapText="1"/>
    </xf>
    <xf numFmtId="0" fontId="4" fillId="10" borderId="5" xfId="0" applyFont="1" applyFill="1" applyBorder="1" applyAlignment="1" applyProtection="1">
      <alignment horizontal="left" vertical="center" wrapText="1"/>
    </xf>
    <xf numFmtId="0" fontId="4" fillId="10" borderId="6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5" fillId="11" borderId="10" xfId="0" applyFont="1" applyFill="1" applyBorder="1" applyAlignment="1" applyProtection="1">
      <alignment horizontal="left" vertical="center" wrapText="1"/>
    </xf>
    <xf numFmtId="0" fontId="15" fillId="11" borderId="11" xfId="0" applyFont="1" applyFill="1" applyBorder="1" applyAlignment="1" applyProtection="1">
      <alignment horizontal="left" vertical="center" wrapText="1"/>
    </xf>
    <xf numFmtId="0" fontId="15" fillId="11" borderId="12" xfId="0" applyFont="1" applyFill="1" applyBorder="1" applyAlignment="1" applyProtection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6" borderId="15" xfId="0" applyFont="1" applyFill="1" applyBorder="1" applyAlignment="1" applyProtection="1">
      <alignment horizontal="left" vertical="center" wrapText="1"/>
    </xf>
    <xf numFmtId="0" fontId="3" fillId="6" borderId="16" xfId="0" applyFont="1" applyFill="1" applyBorder="1" applyAlignment="1" applyProtection="1">
      <alignment horizontal="left" vertical="center" wrapText="1"/>
    </xf>
    <xf numFmtId="0" fontId="3" fillId="6" borderId="17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4" fillId="10" borderId="10" xfId="0" applyFont="1" applyFill="1" applyBorder="1" applyAlignment="1" applyProtection="1">
      <alignment horizontal="left" vertical="center" wrapText="1"/>
    </xf>
    <xf numFmtId="0" fontId="4" fillId="10" borderId="11" xfId="0" applyFont="1" applyFill="1" applyBorder="1" applyAlignment="1" applyProtection="1">
      <alignment horizontal="left" vertical="center" wrapText="1"/>
    </xf>
    <xf numFmtId="0" fontId="4" fillId="10" borderId="12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Fill="1" applyBorder="1" applyAlignment="1" applyProtection="1">
      <alignment horizontal="righ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12" borderId="4" xfId="0" applyNumberFormat="1" applyFont="1" applyFill="1" applyBorder="1" applyAlignment="1" applyProtection="1">
      <alignment horizontal="left" vertical="center" wrapText="1"/>
    </xf>
    <xf numFmtId="0" fontId="5" fillId="12" borderId="5" xfId="0" applyNumberFormat="1" applyFont="1" applyFill="1" applyBorder="1" applyAlignment="1" applyProtection="1">
      <alignment horizontal="left" vertical="center" wrapText="1"/>
    </xf>
    <xf numFmtId="0" fontId="5" fillId="12" borderId="6" xfId="0" applyNumberFormat="1" applyFont="1" applyFill="1" applyBorder="1" applyAlignment="1" applyProtection="1">
      <alignment horizontal="left" vertical="center" wrapText="1"/>
    </xf>
    <xf numFmtId="0" fontId="5" fillId="12" borderId="10" xfId="0" applyNumberFormat="1" applyFont="1" applyFill="1" applyBorder="1" applyAlignment="1" applyProtection="1">
      <alignment horizontal="left" vertical="center" wrapText="1"/>
    </xf>
    <xf numFmtId="0" fontId="5" fillId="12" borderId="11" xfId="0" applyNumberFormat="1" applyFont="1" applyFill="1" applyBorder="1" applyAlignment="1" applyProtection="1">
      <alignment horizontal="left" vertical="center" wrapText="1"/>
    </xf>
    <xf numFmtId="0" fontId="5" fillId="12" borderId="12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vertical="center" wrapText="1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4" xfId="0" applyNumberFormat="1" applyFont="1" applyFill="1" applyBorder="1" applyAlignment="1" applyProtection="1">
      <alignment horizontal="right" vertical="center" wrapText="1"/>
    </xf>
    <xf numFmtId="0" fontId="2" fillId="9" borderId="6" xfId="0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5" fillId="11" borderId="4" xfId="0" applyFont="1" applyFill="1" applyBorder="1" applyAlignment="1" applyProtection="1">
      <alignment horizontal="left" vertical="center" wrapText="1"/>
    </xf>
    <xf numFmtId="0" fontId="15" fillId="11" borderId="5" xfId="0" applyFont="1" applyFill="1" applyBorder="1" applyAlignment="1" applyProtection="1">
      <alignment horizontal="left" vertical="center" wrapText="1"/>
    </xf>
    <xf numFmtId="0" fontId="15" fillId="11" borderId="6" xfId="0" applyFont="1" applyFill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4" fontId="16" fillId="0" borderId="5" xfId="0" applyNumberFormat="1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4" fontId="17" fillId="0" borderId="19" xfId="0" applyNumberFormat="1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8" fillId="13" borderId="2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vertical="center" wrapText="1"/>
    </xf>
    <xf numFmtId="0" fontId="0" fillId="0" borderId="0" xfId="0" applyBorder="1"/>
  </cellXfs>
  <cellStyles count="2">
    <cellStyle name="Normalny" xfId="0" builtinId="0"/>
    <cellStyle name="Normalny_I.5.1 branża drogow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1092200</xdr:colOff>
      <xdr:row>4</xdr:row>
      <xdr:rowOff>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111625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5"/>
  <sheetViews>
    <sheetView tabSelected="1" topLeftCell="A514" zoomScale="75" zoomScaleNormal="75" workbookViewId="0">
      <selection sqref="A1:F1048576"/>
    </sheetView>
  </sheetViews>
  <sheetFormatPr defaultRowHeight="15" outlineLevelRow="1"/>
  <cols>
    <col min="1" max="1" width="5.125" style="4" customWidth="1"/>
    <col min="2" max="2" width="30.875" style="2" customWidth="1"/>
    <col min="3" max="3" width="9.625" style="4" customWidth="1"/>
    <col min="4" max="4" width="8.75" style="3" customWidth="1"/>
    <col min="5" max="5" width="10.875" style="2" customWidth="1"/>
    <col min="6" max="6" width="14.5" style="2" customWidth="1"/>
    <col min="7" max="16384" width="9" style="1"/>
  </cols>
  <sheetData>
    <row r="1" spans="1:6">
      <c r="A1" s="134"/>
      <c r="B1" s="1"/>
      <c r="C1" s="52"/>
      <c r="D1" s="133"/>
      <c r="E1" s="1"/>
      <c r="F1" s="1"/>
    </row>
    <row r="2" spans="1:6">
      <c r="A2" s="52"/>
      <c r="B2" s="1"/>
      <c r="C2" s="52"/>
      <c r="D2" s="133"/>
      <c r="E2" s="1"/>
      <c r="F2" s="1"/>
    </row>
    <row r="3" spans="1:6">
      <c r="A3" s="52"/>
      <c r="B3" s="1"/>
      <c r="C3" s="52"/>
      <c r="D3" s="133"/>
      <c r="E3" s="1"/>
      <c r="F3" s="1"/>
    </row>
    <row r="4" spans="1:6">
      <c r="A4" s="52"/>
      <c r="B4" s="1"/>
      <c r="C4" s="52"/>
      <c r="D4" s="133"/>
      <c r="E4" s="1"/>
      <c r="F4" s="1"/>
    </row>
    <row r="5" spans="1:6" s="129" customFormat="1" ht="15.75">
      <c r="A5" s="132" t="s">
        <v>495</v>
      </c>
      <c r="B5" s="132"/>
      <c r="C5" s="132"/>
      <c r="D5" s="132"/>
      <c r="E5" s="132"/>
      <c r="F5" s="132"/>
    </row>
    <row r="6" spans="1:6" s="129" customFormat="1" ht="32.25" customHeight="1">
      <c r="A6" s="131" t="s">
        <v>494</v>
      </c>
      <c r="B6" s="130"/>
      <c r="C6" s="130"/>
      <c r="D6" s="130"/>
      <c r="E6" s="130"/>
      <c r="F6" s="130"/>
    </row>
    <row r="7" spans="1:6" s="127" customFormat="1" ht="26.25" customHeight="1" outlineLevel="1" thickBot="1">
      <c r="A7" s="128" t="s">
        <v>493</v>
      </c>
      <c r="B7" s="128"/>
      <c r="C7" s="128"/>
      <c r="D7" s="128"/>
      <c r="E7" s="128"/>
      <c r="F7" s="128"/>
    </row>
    <row r="8" spans="1:6" s="122" customFormat="1" ht="45">
      <c r="A8" s="126" t="s">
        <v>492</v>
      </c>
      <c r="B8" s="124" t="s">
        <v>491</v>
      </c>
      <c r="C8" s="124" t="s">
        <v>490</v>
      </c>
      <c r="D8" s="125" t="s">
        <v>489</v>
      </c>
      <c r="E8" s="124" t="s">
        <v>488</v>
      </c>
      <c r="F8" s="123" t="s">
        <v>487</v>
      </c>
    </row>
    <row r="9" spans="1:6">
      <c r="A9" s="121" t="s">
        <v>486</v>
      </c>
      <c r="B9" s="119" t="s">
        <v>485</v>
      </c>
      <c r="C9" s="119" t="s">
        <v>484</v>
      </c>
      <c r="D9" s="120" t="s">
        <v>483</v>
      </c>
      <c r="E9" s="119" t="s">
        <v>482</v>
      </c>
      <c r="F9" s="118" t="s">
        <v>481</v>
      </c>
    </row>
    <row r="10" spans="1:6" ht="30.75" customHeight="1">
      <c r="A10" s="117" t="s">
        <v>480</v>
      </c>
      <c r="B10" s="116"/>
      <c r="C10" s="116"/>
      <c r="D10" s="116"/>
      <c r="E10" s="116"/>
      <c r="F10" s="115"/>
    </row>
    <row r="11" spans="1:6" ht="80.25" customHeight="1">
      <c r="A11" s="62">
        <v>1</v>
      </c>
      <c r="B11" s="114" t="s">
        <v>479</v>
      </c>
      <c r="C11" s="60" t="s">
        <v>473</v>
      </c>
      <c r="D11" s="58">
        <v>1</v>
      </c>
      <c r="E11" s="45"/>
      <c r="F11" s="113"/>
    </row>
    <row r="12" spans="1:6" ht="45" customHeight="1">
      <c r="A12" s="62">
        <v>2</v>
      </c>
      <c r="B12" s="114" t="s">
        <v>478</v>
      </c>
      <c r="C12" s="60" t="s">
        <v>473</v>
      </c>
      <c r="D12" s="58">
        <v>1</v>
      </c>
      <c r="E12" s="45"/>
      <c r="F12" s="113"/>
    </row>
    <row r="13" spans="1:6" ht="66" customHeight="1">
      <c r="A13" s="62">
        <v>3</v>
      </c>
      <c r="B13" s="114" t="s">
        <v>477</v>
      </c>
      <c r="C13" s="60" t="s">
        <v>473</v>
      </c>
      <c r="D13" s="58">
        <v>1</v>
      </c>
      <c r="E13" s="45"/>
      <c r="F13" s="113"/>
    </row>
    <row r="14" spans="1:6" ht="70.5" customHeight="1">
      <c r="A14" s="62">
        <v>4</v>
      </c>
      <c r="B14" s="114" t="s">
        <v>476</v>
      </c>
      <c r="C14" s="60" t="s">
        <v>473</v>
      </c>
      <c r="D14" s="58">
        <v>1</v>
      </c>
      <c r="E14" s="45"/>
      <c r="F14" s="113"/>
    </row>
    <row r="15" spans="1:6" ht="24.75" customHeight="1">
      <c r="A15" s="62">
        <v>5</v>
      </c>
      <c r="B15" s="114" t="s">
        <v>475</v>
      </c>
      <c r="C15" s="60" t="s">
        <v>473</v>
      </c>
      <c r="D15" s="58">
        <v>1</v>
      </c>
      <c r="E15" s="45"/>
      <c r="F15" s="113"/>
    </row>
    <row r="16" spans="1:6" ht="24.75" customHeight="1">
      <c r="A16" s="62">
        <v>6</v>
      </c>
      <c r="B16" s="114" t="s">
        <v>474</v>
      </c>
      <c r="C16" s="60" t="s">
        <v>473</v>
      </c>
      <c r="D16" s="58">
        <v>1</v>
      </c>
      <c r="E16" s="45"/>
      <c r="F16" s="113"/>
    </row>
    <row r="17" spans="1:6" ht="24.75" customHeight="1">
      <c r="A17" s="20" t="s">
        <v>472</v>
      </c>
      <c r="B17" s="19"/>
      <c r="C17" s="19"/>
      <c r="D17" s="19"/>
      <c r="E17" s="19"/>
      <c r="F17" s="111"/>
    </row>
    <row r="18" spans="1:6" ht="30.75" customHeight="1">
      <c r="A18" s="81" t="s">
        <v>471</v>
      </c>
      <c r="B18" s="80"/>
      <c r="C18" s="80"/>
      <c r="D18" s="80"/>
      <c r="E18" s="80"/>
      <c r="F18" s="79"/>
    </row>
    <row r="19" spans="1:6" ht="26.25" customHeight="1">
      <c r="A19" s="33" t="s">
        <v>470</v>
      </c>
      <c r="B19" s="32"/>
      <c r="C19" s="32"/>
      <c r="D19" s="32"/>
      <c r="E19" s="32"/>
      <c r="F19" s="31"/>
    </row>
    <row r="20" spans="1:6" ht="24" customHeight="1">
      <c r="A20" s="76" t="s">
        <v>469</v>
      </c>
      <c r="B20" s="75"/>
      <c r="C20" s="75"/>
      <c r="D20" s="75"/>
      <c r="E20" s="75"/>
      <c r="F20" s="74"/>
    </row>
    <row r="21" spans="1:6" ht="144" customHeight="1">
      <c r="A21" s="62">
        <f>1+A16</f>
        <v>7</v>
      </c>
      <c r="B21" s="63" t="s">
        <v>468</v>
      </c>
      <c r="C21" s="60" t="s">
        <v>97</v>
      </c>
      <c r="D21" s="58">
        <v>607</v>
      </c>
      <c r="E21" s="58"/>
      <c r="F21" s="57"/>
    </row>
    <row r="22" spans="1:6" ht="145.5" customHeight="1">
      <c r="A22" s="62">
        <f>1+A21</f>
        <v>8</v>
      </c>
      <c r="B22" s="63" t="s">
        <v>467</v>
      </c>
      <c r="C22" s="60" t="s">
        <v>97</v>
      </c>
      <c r="D22" s="58">
        <v>225</v>
      </c>
      <c r="E22" s="58"/>
      <c r="F22" s="57"/>
    </row>
    <row r="23" spans="1:6" ht="144" customHeight="1">
      <c r="A23" s="62">
        <f>1+A22</f>
        <v>9</v>
      </c>
      <c r="B23" s="63" t="s">
        <v>466</v>
      </c>
      <c r="C23" s="60" t="s">
        <v>97</v>
      </c>
      <c r="D23" s="58">
        <v>120</v>
      </c>
      <c r="E23" s="58"/>
      <c r="F23" s="57"/>
    </row>
    <row r="24" spans="1:6" ht="144" customHeight="1">
      <c r="A24" s="62">
        <f>1+A23</f>
        <v>10</v>
      </c>
      <c r="B24" s="63" t="s">
        <v>465</v>
      </c>
      <c r="C24" s="60" t="s">
        <v>97</v>
      </c>
      <c r="D24" s="58">
        <v>126</v>
      </c>
      <c r="E24" s="58"/>
      <c r="F24" s="57"/>
    </row>
    <row r="25" spans="1:6" ht="17.25" customHeight="1">
      <c r="A25" s="62">
        <f>1+A24</f>
        <v>11</v>
      </c>
      <c r="B25" s="63" t="s">
        <v>464</v>
      </c>
      <c r="C25" s="60" t="s">
        <v>249</v>
      </c>
      <c r="D25" s="58">
        <v>1</v>
      </c>
      <c r="E25" s="58"/>
      <c r="F25" s="57"/>
    </row>
    <row r="26" spans="1:6" ht="17.25" customHeight="1">
      <c r="A26" s="62">
        <f>1+A25</f>
        <v>12</v>
      </c>
      <c r="B26" s="63" t="s">
        <v>463</v>
      </c>
      <c r="C26" s="60" t="s">
        <v>249</v>
      </c>
      <c r="D26" s="58">
        <v>1</v>
      </c>
      <c r="E26" s="58"/>
      <c r="F26" s="57"/>
    </row>
    <row r="27" spans="1:6" ht="17.25" customHeight="1">
      <c r="A27" s="62">
        <f>1+A26</f>
        <v>13</v>
      </c>
      <c r="B27" s="63" t="s">
        <v>462</v>
      </c>
      <c r="C27" s="60" t="s">
        <v>249</v>
      </c>
      <c r="D27" s="58">
        <v>1</v>
      </c>
      <c r="E27" s="58"/>
      <c r="F27" s="57"/>
    </row>
    <row r="28" spans="1:6" ht="93.75" customHeight="1">
      <c r="A28" s="62">
        <f>1+A27</f>
        <v>14</v>
      </c>
      <c r="B28" s="77" t="s">
        <v>280</v>
      </c>
      <c r="C28" s="73" t="s">
        <v>249</v>
      </c>
      <c r="D28" s="70">
        <v>13</v>
      </c>
      <c r="E28" s="70"/>
      <c r="F28" s="69"/>
    </row>
    <row r="29" spans="1:6" ht="96" customHeight="1">
      <c r="A29" s="62">
        <f>1+A28</f>
        <v>15</v>
      </c>
      <c r="B29" s="77" t="s">
        <v>293</v>
      </c>
      <c r="C29" s="73" t="s">
        <v>249</v>
      </c>
      <c r="D29" s="70">
        <v>3</v>
      </c>
      <c r="E29" s="70"/>
      <c r="F29" s="69"/>
    </row>
    <row r="30" spans="1:6" ht="80.25" customHeight="1">
      <c r="A30" s="62">
        <f>1+A29</f>
        <v>16</v>
      </c>
      <c r="B30" s="77" t="s">
        <v>286</v>
      </c>
      <c r="C30" s="73" t="s">
        <v>249</v>
      </c>
      <c r="D30" s="70">
        <v>47</v>
      </c>
      <c r="E30" s="70"/>
      <c r="F30" s="69"/>
    </row>
    <row r="31" spans="1:6" ht="23.25" customHeight="1">
      <c r="A31" s="20" t="s">
        <v>461</v>
      </c>
      <c r="B31" s="19"/>
      <c r="C31" s="19"/>
      <c r="D31" s="19"/>
      <c r="E31" s="19"/>
      <c r="F31" s="111"/>
    </row>
    <row r="32" spans="1:6" ht="24" customHeight="1">
      <c r="A32" s="95" t="s">
        <v>460</v>
      </c>
      <c r="B32" s="94"/>
      <c r="C32" s="94"/>
      <c r="D32" s="94"/>
      <c r="E32" s="94"/>
      <c r="F32" s="93"/>
    </row>
    <row r="33" spans="1:6" ht="120" customHeight="1">
      <c r="A33" s="62">
        <f>1+A30</f>
        <v>17</v>
      </c>
      <c r="B33" s="78" t="s">
        <v>459</v>
      </c>
      <c r="C33" s="60" t="s">
        <v>97</v>
      </c>
      <c r="D33" s="58">
        <v>100</v>
      </c>
      <c r="E33" s="58"/>
      <c r="F33" s="57"/>
    </row>
    <row r="34" spans="1:6" ht="96.75" customHeight="1">
      <c r="A34" s="112">
        <f>1+A33</f>
        <v>18</v>
      </c>
      <c r="B34" s="77" t="s">
        <v>280</v>
      </c>
      <c r="C34" s="73" t="s">
        <v>249</v>
      </c>
      <c r="D34" s="70">
        <v>4</v>
      </c>
      <c r="E34" s="70"/>
      <c r="F34" s="69"/>
    </row>
    <row r="35" spans="1:6" ht="24.75" customHeight="1">
      <c r="A35" s="20" t="s">
        <v>458</v>
      </c>
      <c r="B35" s="19"/>
      <c r="C35" s="19"/>
      <c r="D35" s="19"/>
      <c r="E35" s="19"/>
      <c r="F35" s="111"/>
    </row>
    <row r="36" spans="1:6" ht="24" customHeight="1">
      <c r="A36" s="76" t="s">
        <v>457</v>
      </c>
      <c r="B36" s="75"/>
      <c r="C36" s="75"/>
      <c r="D36" s="75"/>
      <c r="E36" s="75"/>
      <c r="F36" s="74"/>
    </row>
    <row r="37" spans="1:6" ht="28.5" customHeight="1">
      <c r="A37" s="62">
        <f>1+A34</f>
        <v>19</v>
      </c>
      <c r="B37" s="63" t="s">
        <v>456</v>
      </c>
      <c r="C37" s="60" t="s">
        <v>455</v>
      </c>
      <c r="D37" s="58">
        <v>4</v>
      </c>
      <c r="E37" s="58"/>
      <c r="F37" s="57"/>
    </row>
    <row r="38" spans="1:6" ht="28.5" customHeight="1">
      <c r="A38" s="62">
        <f>1+A37</f>
        <v>20</v>
      </c>
      <c r="B38" s="63" t="s">
        <v>454</v>
      </c>
      <c r="C38" s="60" t="s">
        <v>13</v>
      </c>
      <c r="D38" s="58">
        <v>60</v>
      </c>
      <c r="E38" s="58"/>
      <c r="F38" s="57"/>
    </row>
    <row r="39" spans="1:6" ht="24.75" customHeight="1">
      <c r="A39" s="20" t="s">
        <v>453</v>
      </c>
      <c r="B39" s="19"/>
      <c r="C39" s="19"/>
      <c r="D39" s="19"/>
      <c r="E39" s="19"/>
      <c r="F39" s="8"/>
    </row>
    <row r="40" spans="1:6" ht="24.75" customHeight="1">
      <c r="A40" s="20" t="s">
        <v>452</v>
      </c>
      <c r="B40" s="19"/>
      <c r="C40" s="19"/>
      <c r="D40" s="19"/>
      <c r="E40" s="19"/>
      <c r="F40" s="8"/>
    </row>
    <row r="41" spans="1:6" ht="25.5" customHeight="1">
      <c r="A41" s="33" t="s">
        <v>451</v>
      </c>
      <c r="B41" s="32"/>
      <c r="C41" s="32"/>
      <c r="D41" s="32"/>
      <c r="E41" s="32"/>
      <c r="F41" s="31"/>
    </row>
    <row r="42" spans="1:6" s="101" customFormat="1" ht="24" customHeight="1">
      <c r="A42" s="76" t="s">
        <v>450</v>
      </c>
      <c r="B42" s="75"/>
      <c r="C42" s="75"/>
      <c r="D42" s="75"/>
      <c r="E42" s="75"/>
      <c r="F42" s="74"/>
    </row>
    <row r="43" spans="1:6" s="101" customFormat="1" ht="19.5" customHeight="1">
      <c r="A43" s="104" t="s">
        <v>449</v>
      </c>
      <c r="B43" s="103"/>
      <c r="C43" s="103"/>
      <c r="D43" s="103"/>
      <c r="E43" s="103"/>
      <c r="F43" s="102"/>
    </row>
    <row r="44" spans="1:6" ht="48">
      <c r="A44" s="100">
        <f>1+A38</f>
        <v>21</v>
      </c>
      <c r="B44" s="39" t="s">
        <v>448</v>
      </c>
      <c r="C44" s="47" t="s">
        <v>29</v>
      </c>
      <c r="D44" s="110">
        <v>75</v>
      </c>
      <c r="E44" s="98"/>
      <c r="F44" s="35"/>
    </row>
    <row r="45" spans="1:6" ht="48">
      <c r="A45" s="100">
        <f>1+A44</f>
        <v>22</v>
      </c>
      <c r="B45" s="39" t="s">
        <v>447</v>
      </c>
      <c r="C45" s="47" t="s">
        <v>29</v>
      </c>
      <c r="D45" s="99">
        <v>1146</v>
      </c>
      <c r="E45" s="98"/>
      <c r="F45" s="35"/>
    </row>
    <row r="46" spans="1:6" ht="48">
      <c r="A46" s="100">
        <f>1+A45</f>
        <v>23</v>
      </c>
      <c r="B46" s="39" t="s">
        <v>446</v>
      </c>
      <c r="C46" s="47" t="s">
        <v>29</v>
      </c>
      <c r="D46" s="99">
        <v>115</v>
      </c>
      <c r="E46" s="98"/>
      <c r="F46" s="35"/>
    </row>
    <row r="47" spans="1:6" ht="24">
      <c r="A47" s="100">
        <f>1+A46</f>
        <v>24</v>
      </c>
      <c r="B47" s="39" t="s">
        <v>445</v>
      </c>
      <c r="C47" s="47" t="s">
        <v>29</v>
      </c>
      <c r="D47" s="99">
        <v>75</v>
      </c>
      <c r="E47" s="98"/>
      <c r="F47" s="35"/>
    </row>
    <row r="48" spans="1:6">
      <c r="A48" s="100">
        <f>1+A47</f>
        <v>25</v>
      </c>
      <c r="B48" s="39" t="s">
        <v>444</v>
      </c>
      <c r="C48" s="47" t="s">
        <v>176</v>
      </c>
      <c r="D48" s="110">
        <v>25</v>
      </c>
      <c r="E48" s="98"/>
      <c r="F48" s="35"/>
    </row>
    <row r="49" spans="1:6">
      <c r="A49" s="100">
        <f>1+A48</f>
        <v>26</v>
      </c>
      <c r="B49" s="39" t="s">
        <v>443</v>
      </c>
      <c r="C49" s="47" t="s">
        <v>176</v>
      </c>
      <c r="D49" s="99">
        <v>13</v>
      </c>
      <c r="E49" s="98"/>
      <c r="F49" s="35"/>
    </row>
    <row r="50" spans="1:6" ht="24">
      <c r="A50" s="100">
        <f>1+A49</f>
        <v>27</v>
      </c>
      <c r="B50" s="39" t="s">
        <v>442</v>
      </c>
      <c r="C50" s="47" t="s">
        <v>29</v>
      </c>
      <c r="D50" s="99">
        <v>1450</v>
      </c>
      <c r="E50" s="98"/>
      <c r="F50" s="35"/>
    </row>
    <row r="51" spans="1:6" ht="24">
      <c r="A51" s="100">
        <f>1+A50</f>
        <v>28</v>
      </c>
      <c r="B51" s="39" t="s">
        <v>441</v>
      </c>
      <c r="C51" s="47" t="s">
        <v>29</v>
      </c>
      <c r="D51" s="99">
        <v>570</v>
      </c>
      <c r="E51" s="98"/>
      <c r="F51" s="35"/>
    </row>
    <row r="52" spans="1:6" ht="24">
      <c r="A52" s="100">
        <f>1+A51</f>
        <v>29</v>
      </c>
      <c r="B52" s="39" t="s">
        <v>440</v>
      </c>
      <c r="C52" s="47" t="s">
        <v>29</v>
      </c>
      <c r="D52" s="99">
        <v>335</v>
      </c>
      <c r="E52" s="98"/>
      <c r="F52" s="35"/>
    </row>
    <row r="53" spans="1:6" ht="24">
      <c r="A53" s="100">
        <f>1+A52</f>
        <v>30</v>
      </c>
      <c r="B53" s="39" t="s">
        <v>439</v>
      </c>
      <c r="C53" s="47" t="s">
        <v>29</v>
      </c>
      <c r="D53" s="99">
        <v>1150</v>
      </c>
      <c r="E53" s="98"/>
      <c r="F53" s="35"/>
    </row>
    <row r="54" spans="1:6" ht="24">
      <c r="A54" s="100">
        <f>1+A53</f>
        <v>31</v>
      </c>
      <c r="B54" s="39" t="s">
        <v>438</v>
      </c>
      <c r="C54" s="47" t="s">
        <v>95</v>
      </c>
      <c r="D54" s="99">
        <v>104</v>
      </c>
      <c r="E54" s="98"/>
      <c r="F54" s="35"/>
    </row>
    <row r="55" spans="1:6" ht="24.75" customHeight="1">
      <c r="A55" s="20" t="s">
        <v>437</v>
      </c>
      <c r="B55" s="19"/>
      <c r="C55" s="19"/>
      <c r="D55" s="19"/>
      <c r="E55" s="19"/>
      <c r="F55" s="8"/>
    </row>
    <row r="56" spans="1:6" s="101" customFormat="1" ht="19.5" customHeight="1">
      <c r="A56" s="104" t="s">
        <v>436</v>
      </c>
      <c r="B56" s="103"/>
      <c r="C56" s="103"/>
      <c r="D56" s="103"/>
      <c r="E56" s="103"/>
      <c r="F56" s="102"/>
    </row>
    <row r="57" spans="1:6" ht="36">
      <c r="A57" s="100">
        <f>1+A54</f>
        <v>32</v>
      </c>
      <c r="B57" s="39" t="s">
        <v>435</v>
      </c>
      <c r="C57" s="47" t="s">
        <v>13</v>
      </c>
      <c r="D57" s="110">
        <v>15</v>
      </c>
      <c r="E57" s="98"/>
      <c r="F57" s="35"/>
    </row>
    <row r="58" spans="1:6" ht="36">
      <c r="A58" s="100">
        <f>1+A57</f>
        <v>33</v>
      </c>
      <c r="B58" s="39" t="s">
        <v>434</v>
      </c>
      <c r="C58" s="47" t="s">
        <v>13</v>
      </c>
      <c r="D58" s="99">
        <v>4</v>
      </c>
      <c r="E58" s="98"/>
      <c r="F58" s="35"/>
    </row>
    <row r="59" spans="1:6">
      <c r="A59" s="100">
        <f>1+A58</f>
        <v>34</v>
      </c>
      <c r="B59" s="39" t="s">
        <v>433</v>
      </c>
      <c r="C59" s="47" t="s">
        <v>13</v>
      </c>
      <c r="D59" s="99">
        <v>28</v>
      </c>
      <c r="E59" s="98"/>
      <c r="F59" s="35"/>
    </row>
    <row r="60" spans="1:6">
      <c r="A60" s="100">
        <f>1+A59</f>
        <v>35</v>
      </c>
      <c r="B60" s="39" t="s">
        <v>432</v>
      </c>
      <c r="C60" s="47" t="s">
        <v>13</v>
      </c>
      <c r="D60" s="99">
        <v>4</v>
      </c>
      <c r="E60" s="98"/>
      <c r="F60" s="35"/>
    </row>
    <row r="61" spans="1:6" ht="24">
      <c r="A61" s="100">
        <f>1+A60</f>
        <v>36</v>
      </c>
      <c r="B61" s="39" t="s">
        <v>431</v>
      </c>
      <c r="C61" s="47" t="s">
        <v>13</v>
      </c>
      <c r="D61" s="99">
        <v>20</v>
      </c>
      <c r="E61" s="98"/>
      <c r="F61" s="35"/>
    </row>
    <row r="62" spans="1:6" ht="24">
      <c r="A62" s="100">
        <f>1+A61</f>
        <v>37</v>
      </c>
      <c r="B62" s="39" t="s">
        <v>430</v>
      </c>
      <c r="C62" s="47" t="s">
        <v>13</v>
      </c>
      <c r="D62" s="99">
        <v>8</v>
      </c>
      <c r="E62" s="98"/>
      <c r="F62" s="35"/>
    </row>
    <row r="63" spans="1:6" ht="36">
      <c r="A63" s="100">
        <f>1+A62</f>
        <v>38</v>
      </c>
      <c r="B63" s="39" t="s">
        <v>429</v>
      </c>
      <c r="C63" s="47" t="s">
        <v>13</v>
      </c>
      <c r="D63" s="99">
        <v>4</v>
      </c>
      <c r="E63" s="98"/>
      <c r="F63" s="35"/>
    </row>
    <row r="64" spans="1:6" ht="24">
      <c r="A64" s="100">
        <f>1+A63</f>
        <v>39</v>
      </c>
      <c r="B64" s="39" t="s">
        <v>428</v>
      </c>
      <c r="C64" s="47" t="s">
        <v>29</v>
      </c>
      <c r="D64" s="99">
        <v>80</v>
      </c>
      <c r="E64" s="98"/>
      <c r="F64" s="35"/>
    </row>
    <row r="65" spans="1:6" ht="24">
      <c r="A65" s="100">
        <f>1+A64</f>
        <v>40</v>
      </c>
      <c r="B65" s="39" t="s">
        <v>427</v>
      </c>
      <c r="C65" s="47" t="s">
        <v>29</v>
      </c>
      <c r="D65" s="99">
        <v>84</v>
      </c>
      <c r="E65" s="98"/>
      <c r="F65" s="35"/>
    </row>
    <row r="66" spans="1:6" ht="36">
      <c r="A66" s="100">
        <f>1+A65</f>
        <v>41</v>
      </c>
      <c r="B66" s="39" t="s">
        <v>426</v>
      </c>
      <c r="C66" s="47" t="s">
        <v>13</v>
      </c>
      <c r="D66" s="99">
        <v>104</v>
      </c>
      <c r="E66" s="98"/>
      <c r="F66" s="35"/>
    </row>
    <row r="67" spans="1:6" ht="24.75" customHeight="1">
      <c r="A67" s="20" t="s">
        <v>425</v>
      </c>
      <c r="B67" s="19"/>
      <c r="C67" s="19"/>
      <c r="D67" s="19"/>
      <c r="E67" s="19"/>
      <c r="F67" s="8"/>
    </row>
    <row r="68" spans="1:6" s="101" customFormat="1" ht="19.5" customHeight="1">
      <c r="A68" s="104" t="s">
        <v>424</v>
      </c>
      <c r="B68" s="103"/>
      <c r="C68" s="103"/>
      <c r="D68" s="103"/>
      <c r="E68" s="103"/>
      <c r="F68" s="102"/>
    </row>
    <row r="69" spans="1:6" ht="36">
      <c r="A69" s="100">
        <f>1+A66</f>
        <v>42</v>
      </c>
      <c r="B69" s="39" t="s">
        <v>423</v>
      </c>
      <c r="C69" s="47" t="s">
        <v>29</v>
      </c>
      <c r="D69" s="99">
        <v>4</v>
      </c>
      <c r="E69" s="98"/>
      <c r="F69" s="35"/>
    </row>
    <row r="70" spans="1:6" ht="36">
      <c r="A70" s="100">
        <f>1+A69</f>
        <v>43</v>
      </c>
      <c r="B70" s="39" t="s">
        <v>422</v>
      </c>
      <c r="C70" s="47" t="s">
        <v>13</v>
      </c>
      <c r="D70" s="99">
        <v>1</v>
      </c>
      <c r="E70" s="98"/>
      <c r="F70" s="35"/>
    </row>
    <row r="71" spans="1:6" ht="24.75" customHeight="1">
      <c r="A71" s="20" t="s">
        <v>421</v>
      </c>
      <c r="B71" s="19"/>
      <c r="C71" s="19"/>
      <c r="D71" s="19"/>
      <c r="E71" s="19"/>
      <c r="F71" s="8"/>
    </row>
    <row r="72" spans="1:6" s="101" customFormat="1" ht="19.5" customHeight="1">
      <c r="A72" s="104" t="s">
        <v>420</v>
      </c>
      <c r="B72" s="103"/>
      <c r="C72" s="103"/>
      <c r="D72" s="103"/>
      <c r="E72" s="103"/>
      <c r="F72" s="102"/>
    </row>
    <row r="73" spans="1:6" ht="48">
      <c r="A73" s="100">
        <f>1+A70</f>
        <v>44</v>
      </c>
      <c r="B73" s="39" t="s">
        <v>419</v>
      </c>
      <c r="C73" s="47" t="s">
        <v>29</v>
      </c>
      <c r="D73" s="99">
        <v>278</v>
      </c>
      <c r="E73" s="98"/>
      <c r="F73" s="35"/>
    </row>
    <row r="74" spans="1:6" ht="24">
      <c r="A74" s="100">
        <f>1+A73</f>
        <v>45</v>
      </c>
      <c r="B74" s="39" t="s">
        <v>418</v>
      </c>
      <c r="C74" s="47" t="s">
        <v>29</v>
      </c>
      <c r="D74" s="99">
        <v>1600</v>
      </c>
      <c r="E74" s="98"/>
      <c r="F74" s="35"/>
    </row>
    <row r="75" spans="1:6" ht="24">
      <c r="A75" s="100">
        <f>1+A74</f>
        <v>46</v>
      </c>
      <c r="B75" s="39" t="s">
        <v>417</v>
      </c>
      <c r="C75" s="47" t="s">
        <v>29</v>
      </c>
      <c r="D75" s="99">
        <v>1160</v>
      </c>
      <c r="E75" s="98"/>
      <c r="F75" s="35"/>
    </row>
    <row r="76" spans="1:6" ht="24">
      <c r="A76" s="100">
        <f>1+A75</f>
        <v>47</v>
      </c>
      <c r="B76" s="39" t="s">
        <v>416</v>
      </c>
      <c r="C76" s="47" t="s">
        <v>13</v>
      </c>
      <c r="D76" s="99">
        <v>72</v>
      </c>
      <c r="E76" s="98"/>
      <c r="F76" s="35"/>
    </row>
    <row r="77" spans="1:6" ht="24.75" customHeight="1">
      <c r="A77" s="20" t="s">
        <v>415</v>
      </c>
      <c r="B77" s="19"/>
      <c r="C77" s="19"/>
      <c r="D77" s="19"/>
      <c r="E77" s="19"/>
      <c r="F77" s="8"/>
    </row>
    <row r="78" spans="1:6" s="101" customFormat="1" ht="19.5" customHeight="1">
      <c r="A78" s="104" t="s">
        <v>414</v>
      </c>
      <c r="B78" s="103"/>
      <c r="C78" s="103"/>
      <c r="D78" s="103"/>
      <c r="E78" s="103"/>
      <c r="F78" s="102"/>
    </row>
    <row r="79" spans="1:6" ht="24">
      <c r="A79" s="100">
        <f>1+A76</f>
        <v>48</v>
      </c>
      <c r="B79" s="39" t="s">
        <v>413</v>
      </c>
      <c r="C79" s="47" t="s">
        <v>29</v>
      </c>
      <c r="D79" s="99">
        <v>26</v>
      </c>
      <c r="E79" s="98"/>
      <c r="F79" s="35"/>
    </row>
    <row r="80" spans="1:6">
      <c r="A80" s="100">
        <f>1+A79</f>
        <v>49</v>
      </c>
      <c r="B80" s="39" t="s">
        <v>412</v>
      </c>
      <c r="C80" s="47" t="s">
        <v>29</v>
      </c>
      <c r="D80" s="99">
        <v>52</v>
      </c>
      <c r="E80" s="98"/>
      <c r="F80" s="35"/>
    </row>
    <row r="81" spans="1:6" ht="36">
      <c r="A81" s="100">
        <f>1+A80</f>
        <v>50</v>
      </c>
      <c r="B81" s="39" t="s">
        <v>411</v>
      </c>
      <c r="C81" s="47" t="s">
        <v>29</v>
      </c>
      <c r="D81" s="99">
        <v>228</v>
      </c>
      <c r="E81" s="98"/>
      <c r="F81" s="35"/>
    </row>
    <row r="82" spans="1:6" ht="36">
      <c r="A82" s="100">
        <f>1+A81</f>
        <v>51</v>
      </c>
      <c r="B82" s="39" t="s">
        <v>410</v>
      </c>
      <c r="C82" s="47" t="s">
        <v>13</v>
      </c>
      <c r="D82" s="99">
        <v>1</v>
      </c>
      <c r="E82" s="98"/>
      <c r="F82" s="35"/>
    </row>
    <row r="83" spans="1:6" ht="24.75" customHeight="1">
      <c r="A83" s="20" t="s">
        <v>409</v>
      </c>
      <c r="B83" s="19"/>
      <c r="C83" s="19"/>
      <c r="D83" s="19"/>
      <c r="E83" s="19"/>
      <c r="F83" s="8"/>
    </row>
    <row r="84" spans="1:6" ht="24.75" customHeight="1">
      <c r="A84" s="20" t="s">
        <v>408</v>
      </c>
      <c r="B84" s="19"/>
      <c r="C84" s="19"/>
      <c r="D84" s="19"/>
      <c r="E84" s="19"/>
      <c r="F84" s="8"/>
    </row>
    <row r="85" spans="1:6" s="101" customFormat="1" ht="24" customHeight="1">
      <c r="A85" s="76" t="s">
        <v>407</v>
      </c>
      <c r="B85" s="75"/>
      <c r="C85" s="75"/>
      <c r="D85" s="75"/>
      <c r="E85" s="75"/>
      <c r="F85" s="74"/>
    </row>
    <row r="86" spans="1:6" ht="24">
      <c r="A86" s="100">
        <f>1+A82</f>
        <v>52</v>
      </c>
      <c r="B86" s="39" t="s">
        <v>237</v>
      </c>
      <c r="C86" s="47" t="s">
        <v>29</v>
      </c>
      <c r="D86" s="99">
        <v>666</v>
      </c>
      <c r="E86" s="98"/>
      <c r="F86" s="35"/>
    </row>
    <row r="87" spans="1:6" ht="36">
      <c r="A87" s="100">
        <f>1+A86</f>
        <v>53</v>
      </c>
      <c r="B87" s="39" t="s">
        <v>406</v>
      </c>
      <c r="C87" s="47" t="s">
        <v>29</v>
      </c>
      <c r="D87" s="99">
        <v>3112</v>
      </c>
      <c r="E87" s="98"/>
      <c r="F87" s="35"/>
    </row>
    <row r="88" spans="1:6" ht="36">
      <c r="A88" s="100">
        <f>1+A87</f>
        <v>54</v>
      </c>
      <c r="B88" s="39" t="s">
        <v>236</v>
      </c>
      <c r="C88" s="47" t="s">
        <v>29</v>
      </c>
      <c r="D88" s="99">
        <v>114</v>
      </c>
      <c r="E88" s="98"/>
      <c r="F88" s="35"/>
    </row>
    <row r="89" spans="1:6" ht="36">
      <c r="A89" s="100">
        <f>1+A88</f>
        <v>55</v>
      </c>
      <c r="B89" s="39" t="s">
        <v>235</v>
      </c>
      <c r="C89" s="47" t="s">
        <v>29</v>
      </c>
      <c r="D89" s="99">
        <v>3018</v>
      </c>
      <c r="E89" s="98"/>
      <c r="F89" s="35"/>
    </row>
    <row r="90" spans="1:6" ht="36">
      <c r="A90" s="100">
        <f>1+A89</f>
        <v>56</v>
      </c>
      <c r="B90" s="39" t="s">
        <v>234</v>
      </c>
      <c r="C90" s="47" t="s">
        <v>29</v>
      </c>
      <c r="D90" s="99">
        <v>885</v>
      </c>
      <c r="E90" s="98"/>
      <c r="F90" s="35"/>
    </row>
    <row r="91" spans="1:6" ht="24">
      <c r="A91" s="100">
        <f>1+A90</f>
        <v>57</v>
      </c>
      <c r="B91" s="39" t="s">
        <v>233</v>
      </c>
      <c r="C91" s="47" t="s">
        <v>29</v>
      </c>
      <c r="D91" s="99">
        <v>26</v>
      </c>
      <c r="E91" s="98"/>
      <c r="F91" s="35"/>
    </row>
    <row r="92" spans="1:6" ht="24">
      <c r="A92" s="100">
        <f>1+A91</f>
        <v>58</v>
      </c>
      <c r="B92" s="39" t="s">
        <v>232</v>
      </c>
      <c r="C92" s="47" t="s">
        <v>29</v>
      </c>
      <c r="D92" s="99">
        <v>374</v>
      </c>
      <c r="E92" s="98"/>
      <c r="F92" s="35"/>
    </row>
    <row r="93" spans="1:6" ht="24">
      <c r="A93" s="100">
        <f>1+A92</f>
        <v>59</v>
      </c>
      <c r="B93" s="39" t="s">
        <v>405</v>
      </c>
      <c r="C93" s="47" t="s">
        <v>29</v>
      </c>
      <c r="D93" s="99">
        <v>24</v>
      </c>
      <c r="E93" s="98"/>
      <c r="F93" s="35"/>
    </row>
    <row r="94" spans="1:6" ht="36">
      <c r="A94" s="100">
        <f>1+A93</f>
        <v>60</v>
      </c>
      <c r="B94" s="39" t="s">
        <v>404</v>
      </c>
      <c r="C94" s="47" t="s">
        <v>29</v>
      </c>
      <c r="D94" s="99">
        <v>69</v>
      </c>
      <c r="E94" s="98"/>
      <c r="F94" s="35"/>
    </row>
    <row r="95" spans="1:6" ht="36.75" customHeight="1">
      <c r="A95" s="100">
        <f>1+A94</f>
        <v>61</v>
      </c>
      <c r="B95" s="39" t="s">
        <v>230</v>
      </c>
      <c r="C95" s="47" t="s">
        <v>13</v>
      </c>
      <c r="D95" s="99">
        <v>4</v>
      </c>
      <c r="E95" s="98"/>
      <c r="F95" s="35"/>
    </row>
    <row r="96" spans="1:6" ht="36.75" customHeight="1">
      <c r="A96" s="100">
        <f>1+A95</f>
        <v>62</v>
      </c>
      <c r="B96" s="39" t="s">
        <v>229</v>
      </c>
      <c r="C96" s="47" t="s">
        <v>13</v>
      </c>
      <c r="D96" s="99">
        <v>178</v>
      </c>
      <c r="E96" s="98"/>
      <c r="F96" s="35"/>
    </row>
    <row r="97" spans="1:6" ht="36.75" customHeight="1">
      <c r="A97" s="100">
        <f>1+A96</f>
        <v>63</v>
      </c>
      <c r="B97" s="39" t="s">
        <v>228</v>
      </c>
      <c r="C97" s="47" t="s">
        <v>13</v>
      </c>
      <c r="D97" s="99">
        <v>4</v>
      </c>
      <c r="E97" s="98"/>
      <c r="F97" s="35"/>
    </row>
    <row r="98" spans="1:6" ht="36.75" customHeight="1">
      <c r="A98" s="100">
        <f>1+A97</f>
        <v>64</v>
      </c>
      <c r="B98" s="39" t="s">
        <v>403</v>
      </c>
      <c r="C98" s="47" t="s">
        <v>13</v>
      </c>
      <c r="D98" s="99">
        <v>6</v>
      </c>
      <c r="E98" s="98"/>
      <c r="F98" s="35"/>
    </row>
    <row r="99" spans="1:6" ht="36">
      <c r="A99" s="100">
        <f>1+A98</f>
        <v>65</v>
      </c>
      <c r="B99" s="39" t="s">
        <v>227</v>
      </c>
      <c r="C99" s="47" t="s">
        <v>13</v>
      </c>
      <c r="D99" s="99">
        <v>2</v>
      </c>
      <c r="E99" s="98"/>
      <c r="F99" s="35"/>
    </row>
    <row r="100" spans="1:6" ht="24">
      <c r="A100" s="100">
        <f>1+A99</f>
        <v>66</v>
      </c>
      <c r="B100" s="39" t="s">
        <v>226</v>
      </c>
      <c r="C100" s="47" t="s">
        <v>13</v>
      </c>
      <c r="D100" s="99">
        <v>94</v>
      </c>
      <c r="E100" s="98"/>
      <c r="F100" s="35"/>
    </row>
    <row r="101" spans="1:6" ht="24">
      <c r="A101" s="100">
        <f>1+A100</f>
        <v>67</v>
      </c>
      <c r="B101" s="39" t="s">
        <v>224</v>
      </c>
      <c r="C101" s="47" t="s">
        <v>13</v>
      </c>
      <c r="D101" s="99">
        <v>83</v>
      </c>
      <c r="E101" s="98"/>
      <c r="F101" s="35"/>
    </row>
    <row r="102" spans="1:6" ht="24">
      <c r="A102" s="100">
        <f>1+A101</f>
        <v>68</v>
      </c>
      <c r="B102" s="39" t="s">
        <v>223</v>
      </c>
      <c r="C102" s="47" t="s">
        <v>13</v>
      </c>
      <c r="D102" s="99">
        <v>32</v>
      </c>
      <c r="E102" s="98"/>
      <c r="F102" s="35"/>
    </row>
    <row r="103" spans="1:6" ht="24">
      <c r="A103" s="100">
        <f>1+A102</f>
        <v>69</v>
      </c>
      <c r="B103" s="39" t="s">
        <v>222</v>
      </c>
      <c r="C103" s="47" t="s">
        <v>13</v>
      </c>
      <c r="D103" s="99">
        <v>1</v>
      </c>
      <c r="E103" s="98"/>
      <c r="F103" s="35"/>
    </row>
    <row r="104" spans="1:6" ht="24">
      <c r="A104" s="100">
        <f>1+A103</f>
        <v>70</v>
      </c>
      <c r="B104" s="39" t="s">
        <v>220</v>
      </c>
      <c r="C104" s="47" t="s">
        <v>13</v>
      </c>
      <c r="D104" s="99">
        <v>94</v>
      </c>
      <c r="E104" s="98"/>
      <c r="F104" s="35"/>
    </row>
    <row r="105" spans="1:6" ht="24">
      <c r="A105" s="100">
        <f>1+A104</f>
        <v>71</v>
      </c>
      <c r="B105" s="39" t="s">
        <v>219</v>
      </c>
      <c r="C105" s="47" t="s">
        <v>13</v>
      </c>
      <c r="D105" s="99">
        <v>3</v>
      </c>
      <c r="E105" s="98"/>
      <c r="F105" s="35"/>
    </row>
    <row r="106" spans="1:6" ht="24">
      <c r="A106" s="100">
        <f>1+A105</f>
        <v>72</v>
      </c>
      <c r="B106" s="39" t="s">
        <v>218</v>
      </c>
      <c r="C106" s="47" t="s">
        <v>13</v>
      </c>
      <c r="D106" s="99">
        <v>92</v>
      </c>
      <c r="E106" s="98"/>
      <c r="F106" s="35"/>
    </row>
    <row r="107" spans="1:6" ht="24">
      <c r="A107" s="100">
        <f>1+A106</f>
        <v>73</v>
      </c>
      <c r="B107" s="39" t="s">
        <v>217</v>
      </c>
      <c r="C107" s="47" t="s">
        <v>13</v>
      </c>
      <c r="D107" s="99">
        <v>32</v>
      </c>
      <c r="E107" s="98"/>
      <c r="F107" s="35"/>
    </row>
    <row r="108" spans="1:6" ht="24">
      <c r="A108" s="100">
        <f>1+A107</f>
        <v>74</v>
      </c>
      <c r="B108" s="39" t="s">
        <v>110</v>
      </c>
      <c r="C108" s="47" t="s">
        <v>29</v>
      </c>
      <c r="D108" s="99">
        <v>60</v>
      </c>
      <c r="E108" s="98"/>
      <c r="F108" s="35"/>
    </row>
    <row r="109" spans="1:6" ht="24">
      <c r="A109" s="100">
        <f>1+A108</f>
        <v>75</v>
      </c>
      <c r="B109" s="39" t="s">
        <v>109</v>
      </c>
      <c r="C109" s="47" t="s">
        <v>29</v>
      </c>
      <c r="D109" s="99">
        <v>550</v>
      </c>
      <c r="E109" s="98"/>
      <c r="F109" s="35"/>
    </row>
    <row r="110" spans="1:6" ht="24.75" customHeight="1">
      <c r="A110" s="20" t="s">
        <v>402</v>
      </c>
      <c r="B110" s="19"/>
      <c r="C110" s="19"/>
      <c r="D110" s="19"/>
      <c r="E110" s="19"/>
      <c r="F110" s="8"/>
    </row>
    <row r="111" spans="1:6" s="101" customFormat="1" ht="24" customHeight="1">
      <c r="A111" s="76" t="s">
        <v>401</v>
      </c>
      <c r="B111" s="75"/>
      <c r="C111" s="75"/>
      <c r="D111" s="75"/>
      <c r="E111" s="75"/>
      <c r="F111" s="74"/>
    </row>
    <row r="112" spans="1:6" s="101" customFormat="1" ht="19.5" customHeight="1">
      <c r="A112" s="104" t="s">
        <v>400</v>
      </c>
      <c r="B112" s="103"/>
      <c r="C112" s="103"/>
      <c r="D112" s="103"/>
      <c r="E112" s="103"/>
      <c r="F112" s="102"/>
    </row>
    <row r="113" spans="1:6" ht="39" customHeight="1">
      <c r="A113" s="100">
        <f>1+A109</f>
        <v>76</v>
      </c>
      <c r="B113" s="39" t="s">
        <v>193</v>
      </c>
      <c r="C113" s="47" t="s">
        <v>128</v>
      </c>
      <c r="D113" s="99">
        <v>0.98399999999999999</v>
      </c>
      <c r="E113" s="98"/>
      <c r="F113" s="35"/>
    </row>
    <row r="114" spans="1:6" ht="21" customHeight="1">
      <c r="A114" s="100">
        <f>1+A113</f>
        <v>77</v>
      </c>
      <c r="B114" s="39" t="s">
        <v>399</v>
      </c>
      <c r="C114" s="47" t="s">
        <v>29</v>
      </c>
      <c r="D114" s="99">
        <v>40</v>
      </c>
      <c r="E114" s="98"/>
      <c r="F114" s="35"/>
    </row>
    <row r="115" spans="1:6" ht="26.25" customHeight="1">
      <c r="A115" s="100">
        <f>1+A114</f>
        <v>78</v>
      </c>
      <c r="B115" s="39" t="s">
        <v>192</v>
      </c>
      <c r="C115" s="47" t="s">
        <v>29</v>
      </c>
      <c r="D115" s="99">
        <v>40</v>
      </c>
      <c r="E115" s="98"/>
      <c r="F115" s="35"/>
    </row>
    <row r="116" spans="1:6" ht="21" customHeight="1">
      <c r="A116" s="100">
        <f>1+A115</f>
        <v>79</v>
      </c>
      <c r="B116" s="39" t="s">
        <v>191</v>
      </c>
      <c r="C116" s="47" t="s">
        <v>190</v>
      </c>
      <c r="D116" s="99">
        <v>120</v>
      </c>
      <c r="E116" s="98"/>
      <c r="F116" s="35"/>
    </row>
    <row r="117" spans="1:6" ht="24.75" customHeight="1">
      <c r="A117" s="20" t="s">
        <v>398</v>
      </c>
      <c r="B117" s="19"/>
      <c r="C117" s="19"/>
      <c r="D117" s="19"/>
      <c r="E117" s="19"/>
      <c r="F117" s="8"/>
    </row>
    <row r="118" spans="1:6" s="101" customFormat="1" ht="19.5" customHeight="1">
      <c r="A118" s="104" t="s">
        <v>397</v>
      </c>
      <c r="B118" s="103"/>
      <c r="C118" s="103"/>
      <c r="D118" s="103"/>
      <c r="E118" s="103"/>
      <c r="F118" s="102"/>
    </row>
    <row r="119" spans="1:6" ht="24">
      <c r="A119" s="100">
        <f>1+A116</f>
        <v>80</v>
      </c>
      <c r="B119" s="39" t="s">
        <v>187</v>
      </c>
      <c r="C119" s="47" t="s">
        <v>128</v>
      </c>
      <c r="D119" s="99">
        <v>1.833</v>
      </c>
      <c r="E119" s="98"/>
      <c r="F119" s="35"/>
    </row>
    <row r="120" spans="1:6" ht="24">
      <c r="A120" s="100">
        <f>1+A119</f>
        <v>81</v>
      </c>
      <c r="B120" s="39" t="s">
        <v>396</v>
      </c>
      <c r="C120" s="47" t="s">
        <v>128</v>
      </c>
      <c r="D120" s="99">
        <v>1.833</v>
      </c>
      <c r="E120" s="98"/>
      <c r="F120" s="35"/>
    </row>
    <row r="121" spans="1:6" ht="48">
      <c r="A121" s="100">
        <f>1+A120</f>
        <v>82</v>
      </c>
      <c r="B121" s="39" t="s">
        <v>186</v>
      </c>
      <c r="C121" s="47" t="s">
        <v>13</v>
      </c>
      <c r="D121" s="99">
        <v>40</v>
      </c>
      <c r="E121" s="98"/>
      <c r="F121" s="35"/>
    </row>
    <row r="122" spans="1:6" ht="24">
      <c r="A122" s="100">
        <f>1+A121</f>
        <v>83</v>
      </c>
      <c r="B122" s="39" t="s">
        <v>185</v>
      </c>
      <c r="C122" s="47" t="s">
        <v>183</v>
      </c>
      <c r="D122" s="99">
        <v>28</v>
      </c>
      <c r="E122" s="98"/>
      <c r="F122" s="35"/>
    </row>
    <row r="123" spans="1:6">
      <c r="A123" s="100">
        <f>1+A122</f>
        <v>84</v>
      </c>
      <c r="B123" s="39" t="s">
        <v>184</v>
      </c>
      <c r="C123" s="47" t="s">
        <v>183</v>
      </c>
      <c r="D123" s="99">
        <v>24</v>
      </c>
      <c r="E123" s="98"/>
      <c r="F123" s="35"/>
    </row>
    <row r="124" spans="1:6" ht="24.75" customHeight="1">
      <c r="A124" s="20" t="s">
        <v>395</v>
      </c>
      <c r="B124" s="19"/>
      <c r="C124" s="19"/>
      <c r="D124" s="19"/>
      <c r="E124" s="19"/>
      <c r="F124" s="8"/>
    </row>
    <row r="125" spans="1:6" ht="24.75" customHeight="1">
      <c r="A125" s="20" t="s">
        <v>394</v>
      </c>
      <c r="B125" s="19"/>
      <c r="C125" s="19"/>
      <c r="D125" s="19"/>
      <c r="E125" s="19"/>
      <c r="F125" s="8"/>
    </row>
    <row r="126" spans="1:6" ht="40.5" customHeight="1">
      <c r="A126" s="76" t="s">
        <v>393</v>
      </c>
      <c r="B126" s="75"/>
      <c r="C126" s="75"/>
      <c r="D126" s="75"/>
      <c r="E126" s="75"/>
      <c r="F126" s="74"/>
    </row>
    <row r="127" spans="1:6" s="101" customFormat="1" ht="19.5" customHeight="1">
      <c r="A127" s="104" t="s">
        <v>392</v>
      </c>
      <c r="B127" s="103"/>
      <c r="C127" s="103"/>
      <c r="D127" s="103"/>
      <c r="E127" s="103"/>
      <c r="F127" s="102"/>
    </row>
    <row r="128" spans="1:6" ht="24">
      <c r="A128" s="100">
        <f>1+A123</f>
        <v>85</v>
      </c>
      <c r="B128" s="39" t="s">
        <v>178</v>
      </c>
      <c r="C128" s="47" t="s">
        <v>176</v>
      </c>
      <c r="D128" s="99">
        <v>2</v>
      </c>
      <c r="E128" s="98"/>
      <c r="F128" s="35"/>
    </row>
    <row r="129" spans="1:6" ht="48">
      <c r="A129" s="100">
        <f>1+A128</f>
        <v>86</v>
      </c>
      <c r="B129" s="39" t="s">
        <v>177</v>
      </c>
      <c r="C129" s="47" t="s">
        <v>29</v>
      </c>
      <c r="D129" s="99">
        <v>60</v>
      </c>
      <c r="E129" s="98"/>
      <c r="F129" s="35"/>
    </row>
    <row r="130" spans="1:6">
      <c r="A130" s="100">
        <f>1+A129</f>
        <v>87</v>
      </c>
      <c r="B130" s="39" t="s">
        <v>191</v>
      </c>
      <c r="C130" s="47" t="s">
        <v>190</v>
      </c>
      <c r="D130" s="99">
        <v>20</v>
      </c>
      <c r="E130" s="98"/>
      <c r="F130" s="35"/>
    </row>
    <row r="131" spans="1:6" ht="24.75" customHeight="1">
      <c r="A131" s="20" t="s">
        <v>391</v>
      </c>
      <c r="B131" s="19"/>
      <c r="C131" s="19"/>
      <c r="D131" s="19"/>
      <c r="E131" s="19"/>
      <c r="F131" s="8"/>
    </row>
    <row r="132" spans="1:6" s="101" customFormat="1" ht="24" customHeight="1">
      <c r="A132" s="76" t="s">
        <v>390</v>
      </c>
      <c r="B132" s="75"/>
      <c r="C132" s="75"/>
      <c r="D132" s="75"/>
      <c r="E132" s="75"/>
      <c r="F132" s="74"/>
    </row>
    <row r="133" spans="1:6" ht="24">
      <c r="A133" s="100">
        <f>1+A130</f>
        <v>88</v>
      </c>
      <c r="B133" s="39" t="s">
        <v>172</v>
      </c>
      <c r="C133" s="47" t="s">
        <v>29</v>
      </c>
      <c r="D133" s="99">
        <v>242</v>
      </c>
      <c r="E133" s="98"/>
      <c r="F133" s="35"/>
    </row>
    <row r="134" spans="1:6" ht="24">
      <c r="A134" s="100">
        <f>1+A133</f>
        <v>89</v>
      </c>
      <c r="B134" s="39" t="s">
        <v>171</v>
      </c>
      <c r="C134" s="47" t="s">
        <v>29</v>
      </c>
      <c r="D134" s="99">
        <v>68</v>
      </c>
      <c r="E134" s="98"/>
      <c r="F134" s="35"/>
    </row>
    <row r="135" spans="1:6" ht="36">
      <c r="A135" s="100">
        <f>1+A134</f>
        <v>90</v>
      </c>
      <c r="B135" s="39" t="s">
        <v>168</v>
      </c>
      <c r="C135" s="47" t="s">
        <v>165</v>
      </c>
      <c r="D135" s="99">
        <v>2</v>
      </c>
      <c r="E135" s="98"/>
      <c r="F135" s="35"/>
    </row>
    <row r="136" spans="1:6" ht="24">
      <c r="A136" s="100">
        <f>1+A135</f>
        <v>91</v>
      </c>
      <c r="B136" s="39" t="s">
        <v>167</v>
      </c>
      <c r="C136" s="47" t="s">
        <v>165</v>
      </c>
      <c r="D136" s="99">
        <v>1</v>
      </c>
      <c r="E136" s="98"/>
      <c r="F136" s="35"/>
    </row>
    <row r="137" spans="1:6" ht="24">
      <c r="A137" s="100">
        <f>1+A136</f>
        <v>92</v>
      </c>
      <c r="B137" s="39" t="s">
        <v>166</v>
      </c>
      <c r="C137" s="47" t="s">
        <v>165</v>
      </c>
      <c r="D137" s="99">
        <v>2</v>
      </c>
      <c r="E137" s="98"/>
      <c r="F137" s="35"/>
    </row>
    <row r="138" spans="1:6" ht="25.5">
      <c r="A138" s="100">
        <f>1+A137</f>
        <v>93</v>
      </c>
      <c r="B138" s="43" t="s">
        <v>164</v>
      </c>
      <c r="C138" s="46" t="s">
        <v>152</v>
      </c>
      <c r="D138" s="109">
        <v>2</v>
      </c>
      <c r="E138" s="98"/>
      <c r="F138" s="108"/>
    </row>
    <row r="139" spans="1:6">
      <c r="A139" s="100">
        <f>1+A138</f>
        <v>94</v>
      </c>
      <c r="B139" s="43" t="s">
        <v>163</v>
      </c>
      <c r="C139" s="46" t="s">
        <v>95</v>
      </c>
      <c r="D139" s="109">
        <v>1</v>
      </c>
      <c r="E139" s="98"/>
      <c r="F139" s="108"/>
    </row>
    <row r="140" spans="1:6" ht="24.75" customHeight="1">
      <c r="A140" s="20" t="s">
        <v>389</v>
      </c>
      <c r="B140" s="19"/>
      <c r="C140" s="19"/>
      <c r="D140" s="19"/>
      <c r="E140" s="19"/>
      <c r="F140" s="8"/>
    </row>
    <row r="141" spans="1:6" ht="24.75" customHeight="1">
      <c r="A141" s="20" t="s">
        <v>388</v>
      </c>
      <c r="B141" s="19"/>
      <c r="C141" s="19"/>
      <c r="D141" s="19"/>
      <c r="E141" s="19"/>
      <c r="F141" s="8"/>
    </row>
    <row r="142" spans="1:6" s="101" customFormat="1" ht="24" customHeight="1">
      <c r="A142" s="76" t="s">
        <v>387</v>
      </c>
      <c r="B142" s="75"/>
      <c r="C142" s="75"/>
      <c r="D142" s="75"/>
      <c r="E142" s="75"/>
      <c r="F142" s="74"/>
    </row>
    <row r="143" spans="1:6" s="101" customFormat="1" ht="19.5" customHeight="1">
      <c r="A143" s="104" t="s">
        <v>386</v>
      </c>
      <c r="B143" s="103"/>
      <c r="C143" s="103"/>
      <c r="D143" s="103"/>
      <c r="E143" s="103"/>
      <c r="F143" s="102"/>
    </row>
    <row r="144" spans="1:6" ht="24">
      <c r="A144" s="100">
        <f>1+A139</f>
        <v>95</v>
      </c>
      <c r="B144" s="39" t="s">
        <v>158</v>
      </c>
      <c r="C144" s="47" t="s">
        <v>29</v>
      </c>
      <c r="D144" s="99">
        <v>370</v>
      </c>
      <c r="E144" s="98"/>
      <c r="F144" s="35"/>
    </row>
    <row r="145" spans="1:6" ht="50.25" customHeight="1">
      <c r="A145" s="100">
        <f>1+A144</f>
        <v>96</v>
      </c>
      <c r="B145" s="39" t="s">
        <v>157</v>
      </c>
      <c r="C145" s="47" t="s">
        <v>29</v>
      </c>
      <c r="D145" s="99">
        <v>3657</v>
      </c>
      <c r="E145" s="98"/>
      <c r="F145" s="35"/>
    </row>
    <row r="146" spans="1:6" ht="48">
      <c r="A146" s="100">
        <f>1+A145</f>
        <v>97</v>
      </c>
      <c r="B146" s="39" t="s">
        <v>156</v>
      </c>
      <c r="C146" s="47" t="s">
        <v>29</v>
      </c>
      <c r="D146" s="99">
        <v>7452</v>
      </c>
      <c r="E146" s="98"/>
      <c r="F146" s="35"/>
    </row>
    <row r="147" spans="1:6" ht="36">
      <c r="A147" s="100">
        <f>1+A146</f>
        <v>98</v>
      </c>
      <c r="B147" s="39" t="s">
        <v>155</v>
      </c>
      <c r="C147" s="47" t="s">
        <v>29</v>
      </c>
      <c r="D147" s="99">
        <v>483</v>
      </c>
      <c r="E147" s="98"/>
      <c r="F147" s="35"/>
    </row>
    <row r="148" spans="1:6" ht="36">
      <c r="A148" s="100">
        <f>1+A147</f>
        <v>99</v>
      </c>
      <c r="B148" s="39" t="s">
        <v>154</v>
      </c>
      <c r="C148" s="47" t="s">
        <v>29</v>
      </c>
      <c r="D148" s="99">
        <v>243</v>
      </c>
      <c r="E148" s="98"/>
      <c r="F148" s="35"/>
    </row>
    <row r="149" spans="1:6" ht="24">
      <c r="A149" s="100">
        <f>1+A148</f>
        <v>100</v>
      </c>
      <c r="B149" s="39" t="s">
        <v>153</v>
      </c>
      <c r="C149" s="47" t="s">
        <v>152</v>
      </c>
      <c r="D149" s="99">
        <v>36</v>
      </c>
      <c r="E149" s="98"/>
      <c r="F149" s="35"/>
    </row>
    <row r="150" spans="1:6" ht="24">
      <c r="A150" s="100">
        <f>1+A149</f>
        <v>101</v>
      </c>
      <c r="B150" s="39" t="s">
        <v>151</v>
      </c>
      <c r="C150" s="47" t="s">
        <v>132</v>
      </c>
      <c r="D150" s="99">
        <v>6</v>
      </c>
      <c r="E150" s="98"/>
      <c r="F150" s="35"/>
    </row>
    <row r="151" spans="1:6" ht="24.75" customHeight="1">
      <c r="A151" s="20" t="s">
        <v>385</v>
      </c>
      <c r="B151" s="19"/>
      <c r="C151" s="19"/>
      <c r="D151" s="19"/>
      <c r="E151" s="19"/>
      <c r="F151" s="8"/>
    </row>
    <row r="152" spans="1:6" s="101" customFormat="1" ht="21" customHeight="1">
      <c r="A152" s="107" t="s">
        <v>384</v>
      </c>
      <c r="B152" s="106"/>
      <c r="C152" s="106"/>
      <c r="D152" s="106"/>
      <c r="E152" s="106"/>
      <c r="F152" s="105"/>
    </row>
    <row r="153" spans="1:6" ht="48">
      <c r="A153" s="100">
        <f>1+A150</f>
        <v>102</v>
      </c>
      <c r="B153" s="39" t="s">
        <v>383</v>
      </c>
      <c r="C153" s="47" t="s">
        <v>29</v>
      </c>
      <c r="D153" s="99">
        <v>1845</v>
      </c>
      <c r="E153" s="98"/>
      <c r="F153" s="35"/>
    </row>
    <row r="154" spans="1:6" ht="48">
      <c r="A154" s="100">
        <f>1+A153</f>
        <v>103</v>
      </c>
      <c r="B154" s="39" t="s">
        <v>382</v>
      </c>
      <c r="C154" s="47" t="s">
        <v>29</v>
      </c>
      <c r="D154" s="99">
        <v>1400</v>
      </c>
      <c r="E154" s="98"/>
      <c r="F154" s="35"/>
    </row>
    <row r="155" spans="1:6" ht="24.75" customHeight="1">
      <c r="A155" s="20" t="s">
        <v>381</v>
      </c>
      <c r="B155" s="19"/>
      <c r="C155" s="19"/>
      <c r="D155" s="19"/>
      <c r="E155" s="19"/>
      <c r="F155" s="8"/>
    </row>
    <row r="156" spans="1:6" s="101" customFormat="1" ht="19.5" customHeight="1">
      <c r="A156" s="104" t="s">
        <v>380</v>
      </c>
      <c r="B156" s="103"/>
      <c r="C156" s="103"/>
      <c r="D156" s="103"/>
      <c r="E156" s="103"/>
      <c r="F156" s="102"/>
    </row>
    <row r="157" spans="1:6" ht="36">
      <c r="A157" s="100">
        <f>1+A154</f>
        <v>104</v>
      </c>
      <c r="B157" s="39" t="s">
        <v>379</v>
      </c>
      <c r="C157" s="47" t="s">
        <v>29</v>
      </c>
      <c r="D157" s="99">
        <v>580</v>
      </c>
      <c r="E157" s="98"/>
      <c r="F157" s="35"/>
    </row>
    <row r="158" spans="1:6" ht="36">
      <c r="A158" s="100">
        <f>1+A157</f>
        <v>105</v>
      </c>
      <c r="B158" s="39" t="s">
        <v>378</v>
      </c>
      <c r="C158" s="47" t="s">
        <v>29</v>
      </c>
      <c r="D158" s="99">
        <v>4815</v>
      </c>
      <c r="E158" s="98"/>
      <c r="F158" s="35"/>
    </row>
    <row r="159" spans="1:6" ht="24.75" customHeight="1">
      <c r="A159" s="20" t="s">
        <v>377</v>
      </c>
      <c r="B159" s="19"/>
      <c r="C159" s="19"/>
      <c r="D159" s="19"/>
      <c r="E159" s="19"/>
      <c r="F159" s="8"/>
    </row>
    <row r="160" spans="1:6" ht="24.75" customHeight="1">
      <c r="A160" s="20" t="s">
        <v>376</v>
      </c>
      <c r="B160" s="19"/>
      <c r="C160" s="19"/>
      <c r="D160" s="19"/>
      <c r="E160" s="19"/>
      <c r="F160" s="8"/>
    </row>
    <row r="161" spans="1:6" s="92" customFormat="1" ht="24.75" customHeight="1">
      <c r="A161" s="20" t="s">
        <v>375</v>
      </c>
      <c r="B161" s="19"/>
      <c r="C161" s="19"/>
      <c r="D161" s="19"/>
      <c r="E161" s="19"/>
      <c r="F161" s="8"/>
    </row>
    <row r="162" spans="1:6" ht="25.5" customHeight="1">
      <c r="A162" s="33" t="s">
        <v>374</v>
      </c>
      <c r="B162" s="32"/>
      <c r="C162" s="32"/>
      <c r="D162" s="32"/>
      <c r="E162" s="32"/>
      <c r="F162" s="31"/>
    </row>
    <row r="163" spans="1:6" ht="24" customHeight="1">
      <c r="A163" s="76" t="s">
        <v>373</v>
      </c>
      <c r="B163" s="75"/>
      <c r="C163" s="75"/>
      <c r="D163" s="75"/>
      <c r="E163" s="75"/>
      <c r="F163" s="74"/>
    </row>
    <row r="164" spans="1:6">
      <c r="A164" s="87">
        <f>1+A158</f>
        <v>106</v>
      </c>
      <c r="B164" s="26" t="s">
        <v>372</v>
      </c>
      <c r="C164" s="86" t="s">
        <v>13</v>
      </c>
      <c r="D164" s="85">
        <v>344</v>
      </c>
      <c r="E164" s="26"/>
      <c r="F164" s="84"/>
    </row>
    <row r="165" spans="1:6" ht="18">
      <c r="A165" s="87">
        <f>1+A164</f>
        <v>107</v>
      </c>
      <c r="B165" s="26" t="s">
        <v>371</v>
      </c>
      <c r="C165" s="86" t="s">
        <v>10</v>
      </c>
      <c r="D165" s="85">
        <v>3600</v>
      </c>
      <c r="E165" s="26"/>
      <c r="F165" s="84"/>
    </row>
    <row r="166" spans="1:6" ht="24.75" customHeight="1">
      <c r="A166" s="20" t="s">
        <v>370</v>
      </c>
      <c r="B166" s="19"/>
      <c r="C166" s="19"/>
      <c r="D166" s="19"/>
      <c r="E166" s="19"/>
      <c r="F166" s="8"/>
    </row>
    <row r="167" spans="1:6" ht="24" customHeight="1">
      <c r="A167" s="76" t="s">
        <v>369</v>
      </c>
      <c r="B167" s="75"/>
      <c r="C167" s="75"/>
      <c r="D167" s="75"/>
      <c r="E167" s="75"/>
      <c r="F167" s="74"/>
    </row>
    <row r="168" spans="1:6" ht="30">
      <c r="A168" s="87">
        <f>1+A165</f>
        <v>108</v>
      </c>
      <c r="B168" s="26" t="s">
        <v>368</v>
      </c>
      <c r="C168" s="86" t="s">
        <v>10</v>
      </c>
      <c r="D168" s="85">
        <v>1604</v>
      </c>
      <c r="E168" s="26"/>
      <c r="F168" s="84"/>
    </row>
    <row r="169" spans="1:6" ht="45">
      <c r="A169" s="87">
        <f>1+A168</f>
        <v>109</v>
      </c>
      <c r="B169" s="26" t="s">
        <v>367</v>
      </c>
      <c r="C169" s="86" t="s">
        <v>10</v>
      </c>
      <c r="D169" s="85">
        <v>1604</v>
      </c>
      <c r="E169" s="26"/>
      <c r="F169" s="84"/>
    </row>
    <row r="170" spans="1:6" ht="30">
      <c r="A170" s="87">
        <f>1+A169</f>
        <v>110</v>
      </c>
      <c r="B170" s="26" t="s">
        <v>366</v>
      </c>
      <c r="C170" s="86" t="s">
        <v>10</v>
      </c>
      <c r="D170" s="85">
        <v>454</v>
      </c>
      <c r="E170" s="26"/>
      <c r="F170" s="84"/>
    </row>
    <row r="171" spans="1:6" ht="45">
      <c r="A171" s="87">
        <f>1+A170</f>
        <v>111</v>
      </c>
      <c r="B171" s="26" t="s">
        <v>365</v>
      </c>
      <c r="C171" s="86" t="s">
        <v>10</v>
      </c>
      <c r="D171" s="85">
        <v>2317</v>
      </c>
      <c r="E171" s="26"/>
      <c r="F171" s="84"/>
    </row>
    <row r="172" spans="1:6" ht="24.75" customHeight="1">
      <c r="A172" s="20" t="s">
        <v>364</v>
      </c>
      <c r="B172" s="19"/>
      <c r="C172" s="19"/>
      <c r="D172" s="19"/>
      <c r="E172" s="19"/>
      <c r="F172" s="8"/>
    </row>
    <row r="173" spans="1:6" ht="24" customHeight="1">
      <c r="A173" s="76" t="s">
        <v>363</v>
      </c>
      <c r="B173" s="75"/>
      <c r="C173" s="75"/>
      <c r="D173" s="75"/>
      <c r="E173" s="75"/>
      <c r="F173" s="74"/>
    </row>
    <row r="174" spans="1:6" ht="18">
      <c r="A174" s="87">
        <f>1+A171</f>
        <v>112</v>
      </c>
      <c r="B174" s="26" t="s">
        <v>362</v>
      </c>
      <c r="C174" s="86" t="s">
        <v>10</v>
      </c>
      <c r="D174" s="85">
        <v>41112</v>
      </c>
      <c r="E174" s="97"/>
      <c r="F174" s="96"/>
    </row>
    <row r="175" spans="1:6" ht="30">
      <c r="A175" s="87">
        <f>1+A174</f>
        <v>113</v>
      </c>
      <c r="B175" s="97" t="s">
        <v>361</v>
      </c>
      <c r="C175" s="86" t="s">
        <v>64</v>
      </c>
      <c r="D175" s="85">
        <v>38823</v>
      </c>
      <c r="E175" s="97"/>
      <c r="F175" s="96"/>
    </row>
    <row r="176" spans="1:6" ht="30">
      <c r="A176" s="87">
        <f>1+A175</f>
        <v>114</v>
      </c>
      <c r="B176" s="97" t="s">
        <v>360</v>
      </c>
      <c r="C176" s="86" t="s">
        <v>64</v>
      </c>
      <c r="D176" s="85">
        <v>22370</v>
      </c>
      <c r="E176" s="97"/>
      <c r="F176" s="96"/>
    </row>
    <row r="177" spans="1:6" ht="30">
      <c r="A177" s="87">
        <f>1+A176</f>
        <v>115</v>
      </c>
      <c r="B177" s="97" t="s">
        <v>359</v>
      </c>
      <c r="C177" s="86" t="s">
        <v>10</v>
      </c>
      <c r="D177" s="85">
        <v>31142.43</v>
      </c>
      <c r="E177" s="97"/>
      <c r="F177" s="96"/>
    </row>
    <row r="178" spans="1:6" ht="24.75" customHeight="1">
      <c r="A178" s="20" t="s">
        <v>358</v>
      </c>
      <c r="B178" s="19"/>
      <c r="C178" s="19"/>
      <c r="D178" s="19"/>
      <c r="E178" s="19"/>
      <c r="F178" s="8"/>
    </row>
    <row r="179" spans="1:6" ht="24" customHeight="1">
      <c r="A179" s="76" t="s">
        <v>357</v>
      </c>
      <c r="B179" s="75"/>
      <c r="C179" s="75"/>
      <c r="D179" s="75"/>
      <c r="E179" s="75"/>
      <c r="F179" s="74"/>
    </row>
    <row r="180" spans="1:6" ht="30">
      <c r="A180" s="87">
        <f>1+A177</f>
        <v>116</v>
      </c>
      <c r="B180" s="26" t="s">
        <v>348</v>
      </c>
      <c r="C180" s="86" t="s">
        <v>29</v>
      </c>
      <c r="D180" s="85">
        <f>4205.87+316.05+583.28+28.28</f>
        <v>5133.4799999999996</v>
      </c>
      <c r="E180" s="26"/>
      <c r="F180" s="84"/>
    </row>
    <row r="181" spans="1:6" ht="30">
      <c r="A181" s="87">
        <f>+A180+1</f>
        <v>117</v>
      </c>
      <c r="B181" s="26" t="s">
        <v>356</v>
      </c>
      <c r="C181" s="86" t="s">
        <v>10</v>
      </c>
      <c r="D181" s="85">
        <v>20030.400000000001</v>
      </c>
      <c r="E181" s="26"/>
      <c r="F181" s="84"/>
    </row>
    <row r="182" spans="1:6" ht="60">
      <c r="A182" s="87">
        <f>1+A181</f>
        <v>118</v>
      </c>
      <c r="B182" s="26" t="s">
        <v>355</v>
      </c>
      <c r="C182" s="86" t="s">
        <v>10</v>
      </c>
      <c r="D182" s="85">
        <f>656.2+135.7+1158.3+131.1</f>
        <v>2081.3000000000002</v>
      </c>
      <c r="E182" s="26"/>
      <c r="F182" s="84"/>
    </row>
    <row r="183" spans="1:6" ht="30">
      <c r="A183" s="87">
        <f>1+A182</f>
        <v>119</v>
      </c>
      <c r="B183" s="26" t="s">
        <v>67</v>
      </c>
      <c r="C183" s="86" t="s">
        <v>10</v>
      </c>
      <c r="D183" s="85">
        <v>22292.799999999999</v>
      </c>
      <c r="E183" s="26"/>
      <c r="F183" s="84"/>
    </row>
    <row r="184" spans="1:6" ht="60">
      <c r="A184" s="87">
        <f>1+A183</f>
        <v>120</v>
      </c>
      <c r="B184" s="26" t="s">
        <v>354</v>
      </c>
      <c r="C184" s="86" t="s">
        <v>10</v>
      </c>
      <c r="D184" s="85">
        <f>20030.4+2081.3</f>
        <v>22111.7</v>
      </c>
      <c r="E184" s="26"/>
      <c r="F184" s="84"/>
    </row>
    <row r="185" spans="1:6" ht="75">
      <c r="A185" s="87">
        <f>1+A184</f>
        <v>121</v>
      </c>
      <c r="B185" s="26" t="s">
        <v>353</v>
      </c>
      <c r="C185" s="86" t="s">
        <v>10</v>
      </c>
      <c r="D185" s="85">
        <f>20030.4+2081.3</f>
        <v>22111.7</v>
      </c>
      <c r="E185" s="26"/>
      <c r="F185" s="84"/>
    </row>
    <row r="186" spans="1:6" ht="75">
      <c r="A186" s="87">
        <f>1+A185</f>
        <v>122</v>
      </c>
      <c r="B186" s="26" t="s">
        <v>352</v>
      </c>
      <c r="C186" s="86" t="s">
        <v>10</v>
      </c>
      <c r="D186" s="85">
        <v>22111.7</v>
      </c>
      <c r="E186" s="26"/>
      <c r="F186" s="84"/>
    </row>
    <row r="187" spans="1:6" ht="30">
      <c r="A187" s="87">
        <f>1+A186</f>
        <v>123</v>
      </c>
      <c r="B187" s="26" t="s">
        <v>351</v>
      </c>
      <c r="C187" s="86" t="s">
        <v>10</v>
      </c>
      <c r="D187" s="85">
        <v>181.1</v>
      </c>
      <c r="E187" s="26"/>
      <c r="F187" s="84"/>
    </row>
    <row r="188" spans="1:6" ht="24.75" customHeight="1">
      <c r="A188" s="20" t="s">
        <v>350</v>
      </c>
      <c r="B188" s="19"/>
      <c r="C188" s="19"/>
      <c r="D188" s="19"/>
      <c r="E188" s="19"/>
      <c r="F188" s="8"/>
    </row>
    <row r="189" spans="1:6" ht="24" customHeight="1">
      <c r="A189" s="76" t="s">
        <v>349</v>
      </c>
      <c r="B189" s="75"/>
      <c r="C189" s="75"/>
      <c r="D189" s="75"/>
      <c r="E189" s="75"/>
      <c r="F189" s="74"/>
    </row>
    <row r="190" spans="1:6" ht="30">
      <c r="A190" s="87">
        <f>1+A187</f>
        <v>124</v>
      </c>
      <c r="B190" s="26" t="s">
        <v>348</v>
      </c>
      <c r="C190" s="86" t="s">
        <v>29</v>
      </c>
      <c r="D190" s="85">
        <v>244</v>
      </c>
      <c r="E190" s="26"/>
      <c r="F190" s="84"/>
    </row>
    <row r="191" spans="1:6" ht="30">
      <c r="A191" s="87">
        <f>1+A190</f>
        <v>125</v>
      </c>
      <c r="B191" s="26" t="s">
        <v>347</v>
      </c>
      <c r="C191" s="86" t="s">
        <v>10</v>
      </c>
      <c r="D191" s="85">
        <v>527.20000000000005</v>
      </c>
      <c r="E191" s="26"/>
      <c r="F191" s="84"/>
    </row>
    <row r="192" spans="1:6" ht="30">
      <c r="A192" s="87">
        <f>1+A191</f>
        <v>126</v>
      </c>
      <c r="B192" s="26" t="s">
        <v>346</v>
      </c>
      <c r="C192" s="86" t="s">
        <v>10</v>
      </c>
      <c r="D192" s="85">
        <v>527.20000000000005</v>
      </c>
      <c r="E192" s="26"/>
      <c r="F192" s="84"/>
    </row>
    <row r="193" spans="1:6" ht="30">
      <c r="A193" s="87">
        <f>1+A192</f>
        <v>127</v>
      </c>
      <c r="B193" s="26" t="s">
        <v>345</v>
      </c>
      <c r="C193" s="86" t="s">
        <v>10</v>
      </c>
      <c r="D193" s="85">
        <v>527.20000000000005</v>
      </c>
      <c r="E193" s="26"/>
      <c r="F193" s="84"/>
    </row>
    <row r="194" spans="1:6" ht="60">
      <c r="A194" s="87">
        <f>1+A193</f>
        <v>128</v>
      </c>
      <c r="B194" s="26" t="s">
        <v>344</v>
      </c>
      <c r="C194" s="86" t="s">
        <v>10</v>
      </c>
      <c r="D194" s="85">
        <v>527.20000000000005</v>
      </c>
      <c r="E194" s="26"/>
      <c r="F194" s="84"/>
    </row>
    <row r="195" spans="1:6" ht="24.75" customHeight="1">
      <c r="A195" s="20" t="s">
        <v>343</v>
      </c>
      <c r="B195" s="19"/>
      <c r="C195" s="19"/>
      <c r="D195" s="19"/>
      <c r="E195" s="19"/>
      <c r="F195" s="8"/>
    </row>
    <row r="196" spans="1:6" ht="24" customHeight="1">
      <c r="A196" s="95" t="s">
        <v>342</v>
      </c>
      <c r="B196" s="94"/>
      <c r="C196" s="94"/>
      <c r="D196" s="94"/>
      <c r="E196" s="94"/>
      <c r="F196" s="93"/>
    </row>
    <row r="197" spans="1:6" ht="75">
      <c r="A197" s="87">
        <f>1+A194</f>
        <v>129</v>
      </c>
      <c r="B197" s="26" t="s">
        <v>341</v>
      </c>
      <c r="C197" s="86" t="s">
        <v>29</v>
      </c>
      <c r="D197" s="85">
        <f>2216.7+15.7</f>
        <v>2232.3999999999996</v>
      </c>
      <c r="E197" s="26"/>
      <c r="F197" s="84"/>
    </row>
    <row r="198" spans="1:6" ht="30">
      <c r="A198" s="87">
        <f>1+A197</f>
        <v>130</v>
      </c>
      <c r="B198" s="26" t="s">
        <v>340</v>
      </c>
      <c r="C198" s="86" t="s">
        <v>64</v>
      </c>
      <c r="D198" s="85">
        <f>66.5+0.47</f>
        <v>66.97</v>
      </c>
      <c r="E198" s="26"/>
      <c r="F198" s="84"/>
    </row>
    <row r="199" spans="1:6" ht="45">
      <c r="A199" s="87">
        <f>1+A198</f>
        <v>131</v>
      </c>
      <c r="B199" s="26" t="s">
        <v>339</v>
      </c>
      <c r="C199" s="86" t="s">
        <v>10</v>
      </c>
      <c r="D199" s="85">
        <v>2882.16</v>
      </c>
      <c r="E199" s="26"/>
      <c r="F199" s="84"/>
    </row>
    <row r="200" spans="1:6" ht="45">
      <c r="A200" s="87">
        <f>1+A199</f>
        <v>132</v>
      </c>
      <c r="B200" s="26" t="s">
        <v>338</v>
      </c>
      <c r="C200" s="86" t="s">
        <v>10</v>
      </c>
      <c r="D200" s="85">
        <v>2882.16</v>
      </c>
      <c r="E200" s="26"/>
      <c r="F200" s="84"/>
    </row>
    <row r="201" spans="1:6" ht="75">
      <c r="A201" s="87">
        <f>1+A200</f>
        <v>133</v>
      </c>
      <c r="B201" s="26" t="s">
        <v>49</v>
      </c>
      <c r="C201" s="86" t="s">
        <v>10</v>
      </c>
      <c r="D201" s="85">
        <v>2882.16</v>
      </c>
      <c r="E201" s="26"/>
      <c r="F201" s="84"/>
    </row>
    <row r="202" spans="1:6" ht="24.75" customHeight="1">
      <c r="A202" s="20" t="s">
        <v>337</v>
      </c>
      <c r="B202" s="19"/>
      <c r="C202" s="19"/>
      <c r="D202" s="19"/>
      <c r="E202" s="19"/>
      <c r="F202" s="8"/>
    </row>
    <row r="203" spans="1:6" ht="24" customHeight="1">
      <c r="A203" s="76" t="s">
        <v>336</v>
      </c>
      <c r="B203" s="75"/>
      <c r="C203" s="75"/>
      <c r="D203" s="75"/>
      <c r="E203" s="75"/>
      <c r="F203" s="74"/>
    </row>
    <row r="204" spans="1:6" ht="75">
      <c r="A204" s="87">
        <f>1+A201</f>
        <v>134</v>
      </c>
      <c r="B204" s="26" t="s">
        <v>335</v>
      </c>
      <c r="C204" s="86" t="s">
        <v>29</v>
      </c>
      <c r="D204" s="85">
        <f>4241+107</f>
        <v>4348</v>
      </c>
      <c r="E204" s="26"/>
      <c r="F204" s="84"/>
    </row>
    <row r="205" spans="1:6" ht="60">
      <c r="A205" s="87">
        <f>1+A204</f>
        <v>135</v>
      </c>
      <c r="B205" s="26" t="s">
        <v>334</v>
      </c>
      <c r="C205" s="86" t="s">
        <v>10</v>
      </c>
      <c r="D205" s="85">
        <v>5440.27</v>
      </c>
      <c r="E205" s="26"/>
      <c r="F205" s="84"/>
    </row>
    <row r="206" spans="1:6" ht="60">
      <c r="A206" s="87">
        <f>1+A205</f>
        <v>136</v>
      </c>
      <c r="B206" s="26" t="s">
        <v>42</v>
      </c>
      <c r="C206" s="86" t="s">
        <v>10</v>
      </c>
      <c r="D206" s="85">
        <v>5440.27</v>
      </c>
      <c r="E206" s="26"/>
      <c r="F206" s="84"/>
    </row>
    <row r="207" spans="1:6" ht="24.75" customHeight="1">
      <c r="A207" s="20" t="s">
        <v>333</v>
      </c>
      <c r="B207" s="19"/>
      <c r="C207" s="19"/>
      <c r="D207" s="19"/>
      <c r="E207" s="19"/>
      <c r="F207" s="8"/>
    </row>
    <row r="208" spans="1:6" s="92" customFormat="1" ht="24.75" customHeight="1">
      <c r="A208" s="76" t="s">
        <v>332</v>
      </c>
      <c r="B208" s="75"/>
      <c r="C208" s="75"/>
      <c r="D208" s="75"/>
      <c r="E208" s="75"/>
      <c r="F208" s="74"/>
    </row>
    <row r="209" spans="1:6" s="21" customFormat="1" ht="30">
      <c r="A209" s="27">
        <f>1+A206</f>
        <v>137</v>
      </c>
      <c r="B209" s="26" t="s">
        <v>39</v>
      </c>
      <c r="C209" s="25" t="s">
        <v>13</v>
      </c>
      <c r="D209" s="24">
        <v>120</v>
      </c>
      <c r="E209" s="23"/>
      <c r="F209" s="22"/>
    </row>
    <row r="210" spans="1:6" s="21" customFormat="1">
      <c r="A210" s="27">
        <f>1+A209</f>
        <v>138</v>
      </c>
      <c r="B210" s="26" t="s">
        <v>331</v>
      </c>
      <c r="C210" s="25" t="s">
        <v>13</v>
      </c>
      <c r="D210" s="24">
        <v>2</v>
      </c>
      <c r="E210" s="23"/>
      <c r="F210" s="22"/>
    </row>
    <row r="211" spans="1:6" s="21" customFormat="1" ht="45">
      <c r="A211" s="27">
        <f>1+A209</f>
        <v>138</v>
      </c>
      <c r="B211" s="26" t="s">
        <v>38</v>
      </c>
      <c r="C211" s="25" t="s">
        <v>10</v>
      </c>
      <c r="D211" s="24">
        <f>274.12+445.28</f>
        <v>719.4</v>
      </c>
      <c r="E211" s="23"/>
      <c r="F211" s="22"/>
    </row>
    <row r="212" spans="1:6" s="21" customFormat="1" ht="60">
      <c r="A212" s="27">
        <f>1+A211</f>
        <v>139</v>
      </c>
      <c r="B212" s="26" t="s">
        <v>37</v>
      </c>
      <c r="C212" s="25" t="s">
        <v>10</v>
      </c>
      <c r="D212" s="24">
        <f>312.42+206.33</f>
        <v>518.75</v>
      </c>
      <c r="E212" s="23"/>
      <c r="F212" s="22"/>
    </row>
    <row r="213" spans="1:6" s="21" customFormat="1">
      <c r="A213" s="27">
        <f>1+A212</f>
        <v>140</v>
      </c>
      <c r="B213" s="26" t="s">
        <v>36</v>
      </c>
      <c r="C213" s="25" t="s">
        <v>13</v>
      </c>
      <c r="D213" s="24">
        <v>2</v>
      </c>
      <c r="E213" s="23"/>
      <c r="F213" s="22"/>
    </row>
    <row r="214" spans="1:6" s="21" customFormat="1">
      <c r="A214" s="27">
        <f>1+A213</f>
        <v>141</v>
      </c>
      <c r="B214" s="26" t="s">
        <v>330</v>
      </c>
      <c r="C214" s="25" t="s">
        <v>13</v>
      </c>
      <c r="D214" s="24">
        <v>3</v>
      </c>
      <c r="E214" s="23"/>
      <c r="F214" s="22"/>
    </row>
    <row r="215" spans="1:6" ht="24.75" customHeight="1">
      <c r="A215" s="20" t="s">
        <v>329</v>
      </c>
      <c r="B215" s="19"/>
      <c r="C215" s="19"/>
      <c r="D215" s="19"/>
      <c r="E215" s="19"/>
      <c r="F215" s="8"/>
    </row>
    <row r="216" spans="1:6" s="92" customFormat="1" ht="24.75" customHeight="1">
      <c r="A216" s="20" t="s">
        <v>328</v>
      </c>
      <c r="B216" s="19"/>
      <c r="C216" s="19"/>
      <c r="D216" s="19"/>
      <c r="E216" s="19"/>
      <c r="F216" s="8"/>
    </row>
    <row r="217" spans="1:6" ht="25.5" customHeight="1">
      <c r="A217" s="33" t="s">
        <v>327</v>
      </c>
      <c r="B217" s="32"/>
      <c r="C217" s="32"/>
      <c r="D217" s="32"/>
      <c r="E217" s="32"/>
      <c r="F217" s="31"/>
    </row>
    <row r="218" spans="1:6" ht="24" customHeight="1">
      <c r="A218" s="76" t="s">
        <v>326</v>
      </c>
      <c r="B218" s="75"/>
      <c r="C218" s="75"/>
      <c r="D218" s="75"/>
      <c r="E218" s="75"/>
      <c r="F218" s="74"/>
    </row>
    <row r="219" spans="1:6" ht="105">
      <c r="A219" s="87">
        <f>1+A214</f>
        <v>142</v>
      </c>
      <c r="B219" s="26" t="s">
        <v>325</v>
      </c>
      <c r="C219" s="86" t="s">
        <v>10</v>
      </c>
      <c r="D219" s="85">
        <v>37800</v>
      </c>
      <c r="E219" s="26"/>
      <c r="F219" s="84"/>
    </row>
    <row r="220" spans="1:6" ht="24.75" customHeight="1">
      <c r="A220" s="20" t="s">
        <v>324</v>
      </c>
      <c r="B220" s="19"/>
      <c r="C220" s="19"/>
      <c r="D220" s="19"/>
      <c r="E220" s="19"/>
      <c r="F220" s="8"/>
    </row>
    <row r="221" spans="1:6" ht="24" customHeight="1">
      <c r="A221" s="76" t="s">
        <v>323</v>
      </c>
      <c r="B221" s="75"/>
      <c r="C221" s="75"/>
      <c r="D221" s="75"/>
      <c r="E221" s="75"/>
      <c r="F221" s="74"/>
    </row>
    <row r="222" spans="1:6">
      <c r="A222" s="87">
        <f>1+A219</f>
        <v>143</v>
      </c>
      <c r="B222" s="26" t="s">
        <v>14</v>
      </c>
      <c r="C222" s="86" t="s">
        <v>13</v>
      </c>
      <c r="D222" s="85">
        <f>225+45+212+17+171</f>
        <v>670</v>
      </c>
      <c r="E222" s="26"/>
      <c r="F222" s="84"/>
    </row>
    <row r="223" spans="1:6" ht="24.75" customHeight="1">
      <c r="A223" s="20" t="s">
        <v>322</v>
      </c>
      <c r="B223" s="19"/>
      <c r="C223" s="19"/>
      <c r="D223" s="19"/>
      <c r="E223" s="19"/>
      <c r="F223" s="8"/>
    </row>
    <row r="224" spans="1:6" ht="24" customHeight="1">
      <c r="A224" s="76" t="s">
        <v>321</v>
      </c>
      <c r="B224" s="75"/>
      <c r="C224" s="75"/>
      <c r="D224" s="75"/>
      <c r="E224" s="75"/>
      <c r="F224" s="74"/>
    </row>
    <row r="225" spans="1:6" ht="30">
      <c r="A225" s="87">
        <f>1+A222</f>
        <v>144</v>
      </c>
      <c r="B225" s="26" t="s">
        <v>320</v>
      </c>
      <c r="C225" s="86" t="s">
        <v>10</v>
      </c>
      <c r="D225" s="85">
        <v>37800</v>
      </c>
      <c r="E225" s="26"/>
      <c r="F225" s="84"/>
    </row>
    <row r="226" spans="1:6" ht="18">
      <c r="A226" s="87">
        <f>1+A225</f>
        <v>145</v>
      </c>
      <c r="B226" s="26" t="s">
        <v>319</v>
      </c>
      <c r="C226" s="86" t="s">
        <v>10</v>
      </c>
      <c r="D226" s="85">
        <v>5482</v>
      </c>
      <c r="E226" s="26"/>
      <c r="F226" s="84"/>
    </row>
    <row r="227" spans="1:6" ht="24.75" customHeight="1">
      <c r="A227" s="20" t="s">
        <v>318</v>
      </c>
      <c r="B227" s="19"/>
      <c r="C227" s="19"/>
      <c r="D227" s="19"/>
      <c r="E227" s="19"/>
      <c r="F227" s="8"/>
    </row>
    <row r="228" spans="1:6" ht="24.75" customHeight="1">
      <c r="A228" s="20" t="s">
        <v>317</v>
      </c>
      <c r="B228" s="19"/>
      <c r="C228" s="19"/>
      <c r="D228" s="19"/>
      <c r="E228" s="19"/>
      <c r="F228" s="8"/>
    </row>
    <row r="229" spans="1:6" ht="25.5" customHeight="1">
      <c r="A229" s="91" t="s">
        <v>316</v>
      </c>
      <c r="B229" s="90"/>
      <c r="C229" s="90"/>
      <c r="D229" s="90"/>
      <c r="E229" s="90"/>
      <c r="F229" s="89"/>
    </row>
    <row r="230" spans="1:6" ht="135">
      <c r="A230" s="87">
        <f>+A226+1</f>
        <v>146</v>
      </c>
      <c r="B230" s="26" t="s">
        <v>315</v>
      </c>
      <c r="C230" s="86" t="s">
        <v>10</v>
      </c>
      <c r="D230" s="85">
        <f>87+290.4+338+618</f>
        <v>1333.4</v>
      </c>
      <c r="E230" s="26"/>
      <c r="F230" s="84"/>
    </row>
    <row r="231" spans="1:6" ht="24.75" customHeight="1">
      <c r="A231" s="20" t="s">
        <v>314</v>
      </c>
      <c r="B231" s="19"/>
      <c r="C231" s="19"/>
      <c r="D231" s="19"/>
      <c r="E231" s="19"/>
      <c r="F231" s="8"/>
    </row>
    <row r="232" spans="1:6" ht="25.5" customHeight="1">
      <c r="A232" s="33" t="s">
        <v>313</v>
      </c>
      <c r="B232" s="32"/>
      <c r="C232" s="32"/>
      <c r="D232" s="32"/>
      <c r="E232" s="32"/>
      <c r="F232" s="31"/>
    </row>
    <row r="233" spans="1:6" ht="39.75" customHeight="1">
      <c r="A233" s="88">
        <f>1+A230</f>
        <v>147</v>
      </c>
      <c r="B233" s="26" t="s">
        <v>312</v>
      </c>
      <c r="C233" s="86" t="s">
        <v>13</v>
      </c>
      <c r="D233" s="86">
        <v>195</v>
      </c>
      <c r="E233" s="26"/>
      <c r="F233" s="84"/>
    </row>
    <row r="234" spans="1:6" ht="90">
      <c r="A234" s="87">
        <f>1+A233</f>
        <v>148</v>
      </c>
      <c r="B234" s="26" t="s">
        <v>311</v>
      </c>
      <c r="C234" s="86" t="s">
        <v>10</v>
      </c>
      <c r="D234" s="85">
        <v>3066</v>
      </c>
      <c r="E234" s="26"/>
      <c r="F234" s="84"/>
    </row>
    <row r="235" spans="1:6" ht="24.75" customHeight="1">
      <c r="A235" s="20" t="s">
        <v>310</v>
      </c>
      <c r="B235" s="19"/>
      <c r="C235" s="19"/>
      <c r="D235" s="19"/>
      <c r="E235" s="19"/>
      <c r="F235" s="8"/>
    </row>
    <row r="236" spans="1:6" ht="24.75" customHeight="1">
      <c r="A236" s="20" t="s">
        <v>309</v>
      </c>
      <c r="B236" s="19"/>
      <c r="C236" s="19"/>
      <c r="D236" s="19"/>
      <c r="E236" s="19"/>
      <c r="F236" s="8"/>
    </row>
    <row r="237" spans="1:6" ht="24" customHeight="1">
      <c r="A237" s="83"/>
      <c r="B237" s="83"/>
      <c r="C237" s="83"/>
      <c r="D237" s="83"/>
      <c r="E237" s="83"/>
      <c r="F237" s="82"/>
    </row>
    <row r="238" spans="1:6" ht="30.75" customHeight="1">
      <c r="A238" s="81" t="s">
        <v>308</v>
      </c>
      <c r="B238" s="80"/>
      <c r="C238" s="80"/>
      <c r="D238" s="80"/>
      <c r="E238" s="80"/>
      <c r="F238" s="79"/>
    </row>
    <row r="239" spans="1:6" ht="25.5" customHeight="1">
      <c r="A239" s="33" t="s">
        <v>307</v>
      </c>
      <c r="B239" s="32"/>
      <c r="C239" s="32"/>
      <c r="D239" s="32"/>
      <c r="E239" s="32"/>
      <c r="F239" s="31"/>
    </row>
    <row r="240" spans="1:6" s="21" customFormat="1" ht="24" customHeight="1">
      <c r="A240" s="76" t="s">
        <v>306</v>
      </c>
      <c r="B240" s="75"/>
      <c r="C240" s="75"/>
      <c r="D240" s="75"/>
      <c r="E240" s="75"/>
      <c r="F240" s="74"/>
    </row>
    <row r="241" spans="1:6" s="21" customFormat="1" ht="174.75" customHeight="1">
      <c r="A241" s="62">
        <f>1+A234</f>
        <v>149</v>
      </c>
      <c r="B241" s="63" t="s">
        <v>305</v>
      </c>
      <c r="C241" s="60" t="s">
        <v>97</v>
      </c>
      <c r="D241" s="45">
        <v>313</v>
      </c>
      <c r="E241" s="58"/>
      <c r="F241" s="57"/>
    </row>
    <row r="242" spans="1:6" s="21" customFormat="1" ht="174" customHeight="1">
      <c r="A242" s="62">
        <f>1+A241</f>
        <v>150</v>
      </c>
      <c r="B242" s="63" t="s">
        <v>304</v>
      </c>
      <c r="C242" s="60" t="s">
        <v>97</v>
      </c>
      <c r="D242" s="45">
        <v>520</v>
      </c>
      <c r="E242" s="58"/>
      <c r="F242" s="57"/>
    </row>
    <row r="243" spans="1:6" s="21" customFormat="1" ht="174" customHeight="1">
      <c r="A243" s="62">
        <f>1+A242</f>
        <v>151</v>
      </c>
      <c r="B243" s="63" t="s">
        <v>303</v>
      </c>
      <c r="C243" s="60" t="s">
        <v>97</v>
      </c>
      <c r="D243" s="45">
        <v>610.5</v>
      </c>
      <c r="E243" s="58"/>
      <c r="F243" s="57"/>
    </row>
    <row r="244" spans="1:6" s="21" customFormat="1" ht="173.25" customHeight="1">
      <c r="A244" s="62">
        <f>1+A243</f>
        <v>152</v>
      </c>
      <c r="B244" s="63" t="s">
        <v>302</v>
      </c>
      <c r="C244" s="60" t="s">
        <v>97</v>
      </c>
      <c r="D244" s="45">
        <v>6</v>
      </c>
      <c r="E244" s="58"/>
      <c r="F244" s="57"/>
    </row>
    <row r="245" spans="1:6" s="21" customFormat="1" ht="174" customHeight="1">
      <c r="A245" s="62">
        <f>1+A244</f>
        <v>153</v>
      </c>
      <c r="B245" s="63" t="s">
        <v>301</v>
      </c>
      <c r="C245" s="60" t="s">
        <v>97</v>
      </c>
      <c r="D245" s="45">
        <v>406.5</v>
      </c>
      <c r="E245" s="58"/>
      <c r="F245" s="57"/>
    </row>
    <row r="246" spans="1:6" s="21" customFormat="1" ht="216.75" customHeight="1">
      <c r="A246" s="62">
        <f>1+A245</f>
        <v>154</v>
      </c>
      <c r="B246" s="63" t="s">
        <v>300</v>
      </c>
      <c r="C246" s="60" t="s">
        <v>97</v>
      </c>
      <c r="D246" s="45">
        <v>149.5</v>
      </c>
      <c r="E246" s="58"/>
      <c r="F246" s="57"/>
    </row>
    <row r="247" spans="1:6" s="21" customFormat="1" ht="222.75" customHeight="1">
      <c r="A247" s="62">
        <f>1+A246</f>
        <v>155</v>
      </c>
      <c r="B247" s="63" t="s">
        <v>299</v>
      </c>
      <c r="C247" s="60" t="s">
        <v>97</v>
      </c>
      <c r="D247" s="45">
        <v>326.5</v>
      </c>
      <c r="E247" s="58"/>
      <c r="F247" s="57"/>
    </row>
    <row r="248" spans="1:6" s="21" customFormat="1" ht="222" customHeight="1">
      <c r="A248" s="62">
        <f>1+A247</f>
        <v>156</v>
      </c>
      <c r="B248" s="63" t="s">
        <v>298</v>
      </c>
      <c r="C248" s="60" t="s">
        <v>97</v>
      </c>
      <c r="D248" s="45">
        <v>37.5</v>
      </c>
      <c r="E248" s="58"/>
      <c r="F248" s="57"/>
    </row>
    <row r="249" spans="1:6" s="21" customFormat="1" ht="216.75" customHeight="1">
      <c r="A249" s="62">
        <f>1+A248</f>
        <v>157</v>
      </c>
      <c r="B249" s="63" t="s">
        <v>297</v>
      </c>
      <c r="C249" s="60" t="s">
        <v>97</v>
      </c>
      <c r="D249" s="45">
        <v>9.5</v>
      </c>
      <c r="E249" s="58"/>
      <c r="F249" s="57"/>
    </row>
    <row r="250" spans="1:6" s="21" customFormat="1" ht="216.75" customHeight="1">
      <c r="A250" s="62">
        <f>1+A249</f>
        <v>158</v>
      </c>
      <c r="B250" s="63" t="s">
        <v>296</v>
      </c>
      <c r="C250" s="60" t="s">
        <v>97</v>
      </c>
      <c r="D250" s="45">
        <v>19.5</v>
      </c>
      <c r="E250" s="58"/>
      <c r="F250" s="57"/>
    </row>
    <row r="251" spans="1:6" s="21" customFormat="1" ht="133.5" customHeight="1">
      <c r="A251" s="62">
        <f>1+A250</f>
        <v>159</v>
      </c>
      <c r="B251" s="63" t="s">
        <v>295</v>
      </c>
      <c r="C251" s="60" t="s">
        <v>97</v>
      </c>
      <c r="D251" s="45">
        <v>5.5</v>
      </c>
      <c r="E251" s="58"/>
      <c r="F251" s="57"/>
    </row>
    <row r="252" spans="1:6" s="21" customFormat="1" ht="133.5" customHeight="1">
      <c r="A252" s="62">
        <f>1+A251</f>
        <v>160</v>
      </c>
      <c r="B252" s="63" t="s">
        <v>294</v>
      </c>
      <c r="C252" s="60" t="s">
        <v>97</v>
      </c>
      <c r="D252" s="45">
        <v>17</v>
      </c>
      <c r="E252" s="58"/>
      <c r="F252" s="57"/>
    </row>
    <row r="253" spans="1:6" s="21" customFormat="1" ht="95.25" customHeight="1">
      <c r="A253" s="62">
        <f>1+A252</f>
        <v>161</v>
      </c>
      <c r="B253" s="77" t="s">
        <v>280</v>
      </c>
      <c r="C253" s="73" t="s">
        <v>249</v>
      </c>
      <c r="D253" s="71">
        <v>24</v>
      </c>
      <c r="E253" s="70"/>
      <c r="F253" s="69"/>
    </row>
    <row r="254" spans="1:6" s="21" customFormat="1" ht="94.5" customHeight="1">
      <c r="A254" s="62">
        <f>1+A253</f>
        <v>162</v>
      </c>
      <c r="B254" s="77" t="s">
        <v>293</v>
      </c>
      <c r="C254" s="73" t="s">
        <v>249</v>
      </c>
      <c r="D254" s="71">
        <v>27</v>
      </c>
      <c r="E254" s="70"/>
      <c r="F254" s="69"/>
    </row>
    <row r="255" spans="1:6" s="21" customFormat="1" ht="21.75" customHeight="1">
      <c r="A255" s="62">
        <f>1+A254</f>
        <v>163</v>
      </c>
      <c r="B255" s="77" t="s">
        <v>292</v>
      </c>
      <c r="C255" s="73" t="s">
        <v>249</v>
      </c>
      <c r="D255" s="71">
        <v>1</v>
      </c>
      <c r="E255" s="70"/>
      <c r="F255" s="69"/>
    </row>
    <row r="256" spans="1:6" s="21" customFormat="1" ht="21.75" customHeight="1">
      <c r="A256" s="62">
        <f>1+A255</f>
        <v>164</v>
      </c>
      <c r="B256" s="77" t="s">
        <v>291</v>
      </c>
      <c r="C256" s="73" t="s">
        <v>249</v>
      </c>
      <c r="D256" s="71">
        <v>1</v>
      </c>
      <c r="E256" s="70"/>
      <c r="F256" s="69"/>
    </row>
    <row r="257" spans="1:6" s="21" customFormat="1" ht="21.75" customHeight="1">
      <c r="A257" s="62">
        <f>1+A256</f>
        <v>165</v>
      </c>
      <c r="B257" s="77" t="s">
        <v>290</v>
      </c>
      <c r="C257" s="73" t="s">
        <v>249</v>
      </c>
      <c r="D257" s="71">
        <v>1</v>
      </c>
      <c r="E257" s="70"/>
      <c r="F257" s="69"/>
    </row>
    <row r="258" spans="1:6" s="21" customFormat="1" ht="26.25" customHeight="1">
      <c r="A258" s="62">
        <f>1+A257</f>
        <v>166</v>
      </c>
      <c r="B258" s="77" t="s">
        <v>289</v>
      </c>
      <c r="C258" s="73" t="s">
        <v>97</v>
      </c>
      <c r="D258" s="71">
        <v>2.5</v>
      </c>
      <c r="E258" s="70"/>
      <c r="F258" s="69"/>
    </row>
    <row r="259" spans="1:6" s="21" customFormat="1" ht="25.5">
      <c r="A259" s="62">
        <f>1+A258</f>
        <v>167</v>
      </c>
      <c r="B259" s="77" t="s">
        <v>288</v>
      </c>
      <c r="C259" s="73" t="s">
        <v>190</v>
      </c>
      <c r="D259" s="71">
        <v>900</v>
      </c>
      <c r="E259" s="70"/>
      <c r="F259" s="69"/>
    </row>
    <row r="260" spans="1:6" s="21" customFormat="1" ht="25.5">
      <c r="A260" s="62">
        <f>1+A259</f>
        <v>168</v>
      </c>
      <c r="B260" s="77" t="s">
        <v>287</v>
      </c>
      <c r="C260" s="73" t="s">
        <v>249</v>
      </c>
      <c r="D260" s="71">
        <v>3</v>
      </c>
      <c r="E260" s="70"/>
      <c r="F260" s="69"/>
    </row>
    <row r="261" spans="1:6" s="21" customFormat="1" ht="89.25" customHeight="1">
      <c r="A261" s="62">
        <f>1+A260</f>
        <v>169</v>
      </c>
      <c r="B261" s="77" t="s">
        <v>286</v>
      </c>
      <c r="C261" s="73" t="s">
        <v>249</v>
      </c>
      <c r="D261" s="71">
        <v>56</v>
      </c>
      <c r="E261" s="70"/>
      <c r="F261" s="69"/>
    </row>
    <row r="262" spans="1:6" s="21" customFormat="1" ht="93" customHeight="1">
      <c r="A262" s="62">
        <f>1+A261</f>
        <v>170</v>
      </c>
      <c r="B262" s="77" t="s">
        <v>285</v>
      </c>
      <c r="C262" s="73" t="s">
        <v>249</v>
      </c>
      <c r="D262" s="71">
        <v>13</v>
      </c>
      <c r="E262" s="70"/>
      <c r="F262" s="69"/>
    </row>
    <row r="263" spans="1:6" ht="24.75" customHeight="1">
      <c r="A263" s="20" t="s">
        <v>284</v>
      </c>
      <c r="B263" s="19"/>
      <c r="C263" s="19"/>
      <c r="D263" s="19"/>
      <c r="E263" s="19"/>
      <c r="F263" s="8"/>
    </row>
    <row r="264" spans="1:6" s="21" customFormat="1" ht="24" customHeight="1">
      <c r="A264" s="76" t="s">
        <v>283</v>
      </c>
      <c r="B264" s="75"/>
      <c r="C264" s="75"/>
      <c r="D264" s="75"/>
      <c r="E264" s="75"/>
      <c r="F264" s="74"/>
    </row>
    <row r="265" spans="1:6" s="21" customFormat="1" ht="121.5" customHeight="1">
      <c r="A265" s="62">
        <f>1+A262</f>
        <v>171</v>
      </c>
      <c r="B265" s="78" t="s">
        <v>282</v>
      </c>
      <c r="C265" s="60" t="s">
        <v>97</v>
      </c>
      <c r="D265" s="45">
        <v>366</v>
      </c>
      <c r="E265" s="58"/>
      <c r="F265" s="57"/>
    </row>
    <row r="266" spans="1:6" s="21" customFormat="1" ht="222.75" customHeight="1">
      <c r="A266" s="62">
        <f>1+A265</f>
        <v>172</v>
      </c>
      <c r="B266" s="63" t="s">
        <v>281</v>
      </c>
      <c r="C266" s="60" t="s">
        <v>97</v>
      </c>
      <c r="D266" s="45">
        <v>41.5</v>
      </c>
      <c r="E266" s="58"/>
      <c r="F266" s="57"/>
    </row>
    <row r="267" spans="1:6" s="21" customFormat="1" ht="101.25" customHeight="1">
      <c r="A267" s="62">
        <f>1+A266</f>
        <v>173</v>
      </c>
      <c r="B267" s="77" t="s">
        <v>280</v>
      </c>
      <c r="C267" s="73" t="s">
        <v>249</v>
      </c>
      <c r="D267" s="71">
        <v>7</v>
      </c>
      <c r="E267" s="70"/>
      <c r="F267" s="69"/>
    </row>
    <row r="268" spans="1:6" ht="24.75" customHeight="1">
      <c r="A268" s="20" t="s">
        <v>279</v>
      </c>
      <c r="B268" s="19"/>
      <c r="C268" s="19"/>
      <c r="D268" s="19"/>
      <c r="E268" s="19"/>
      <c r="F268" s="8"/>
    </row>
    <row r="269" spans="1:6" s="21" customFormat="1" ht="24" customHeight="1">
      <c r="A269" s="76" t="s">
        <v>278</v>
      </c>
      <c r="B269" s="75"/>
      <c r="C269" s="75"/>
      <c r="D269" s="75"/>
      <c r="E269" s="75"/>
      <c r="F269" s="74"/>
    </row>
    <row r="270" spans="1:6" s="21" customFormat="1" ht="159.75" customHeight="1">
      <c r="A270" s="62">
        <f>1+A267</f>
        <v>174</v>
      </c>
      <c r="B270" s="63" t="s">
        <v>277</v>
      </c>
      <c r="C270" s="60" t="s">
        <v>97</v>
      </c>
      <c r="D270" s="45">
        <v>635</v>
      </c>
      <c r="E270" s="58"/>
      <c r="F270" s="57"/>
    </row>
    <row r="271" spans="1:6" s="21" customFormat="1" ht="146.25" customHeight="1">
      <c r="A271" s="62">
        <f>1+A270</f>
        <v>175</v>
      </c>
      <c r="B271" s="63" t="s">
        <v>276</v>
      </c>
      <c r="C271" s="60" t="s">
        <v>97</v>
      </c>
      <c r="D271" s="45">
        <v>10</v>
      </c>
      <c r="E271" s="58"/>
      <c r="F271" s="57"/>
    </row>
    <row r="272" spans="1:6" s="21" customFormat="1" ht="145.5" customHeight="1">
      <c r="A272" s="62">
        <f>1+A271</f>
        <v>176</v>
      </c>
      <c r="B272" s="63" t="s">
        <v>275</v>
      </c>
      <c r="C272" s="60" t="s">
        <v>97</v>
      </c>
      <c r="D272" s="45">
        <v>83</v>
      </c>
      <c r="E272" s="58"/>
      <c r="F272" s="57"/>
    </row>
    <row r="273" spans="1:6" s="21" customFormat="1" ht="132.75" customHeight="1">
      <c r="A273" s="62">
        <f>1+A272</f>
        <v>177</v>
      </c>
      <c r="B273" s="63" t="s">
        <v>274</v>
      </c>
      <c r="C273" s="73" t="s">
        <v>97</v>
      </c>
      <c r="D273" s="71">
        <v>50</v>
      </c>
      <c r="E273" s="70"/>
      <c r="F273" s="69"/>
    </row>
    <row r="274" spans="1:6" s="21" customFormat="1" ht="131.25" customHeight="1">
      <c r="A274" s="62">
        <f>1+A273</f>
        <v>178</v>
      </c>
      <c r="B274" s="63" t="s">
        <v>273</v>
      </c>
      <c r="C274" s="73" t="s">
        <v>97</v>
      </c>
      <c r="D274" s="71">
        <v>10</v>
      </c>
      <c r="E274" s="70"/>
      <c r="F274" s="69"/>
    </row>
    <row r="275" spans="1:6" s="21" customFormat="1" ht="132.75" customHeight="1">
      <c r="A275" s="62">
        <f>1+A274</f>
        <v>179</v>
      </c>
      <c r="B275" s="63" t="s">
        <v>272</v>
      </c>
      <c r="C275" s="73" t="s">
        <v>97</v>
      </c>
      <c r="D275" s="71">
        <v>19</v>
      </c>
      <c r="E275" s="70"/>
      <c r="F275" s="69"/>
    </row>
    <row r="276" spans="1:6" s="21" customFormat="1" ht="25.5">
      <c r="A276" s="62">
        <f>1+A275</f>
        <v>180</v>
      </c>
      <c r="B276" s="63" t="s">
        <v>271</v>
      </c>
      <c r="C276" s="73" t="s">
        <v>249</v>
      </c>
      <c r="D276" s="71">
        <v>4</v>
      </c>
      <c r="E276" s="70"/>
      <c r="F276" s="69"/>
    </row>
    <row r="277" spans="1:6" s="21" customFormat="1" ht="95.25" customHeight="1">
      <c r="A277" s="62">
        <f>1+A276</f>
        <v>181</v>
      </c>
      <c r="B277" s="63" t="s">
        <v>270</v>
      </c>
      <c r="C277" s="72" t="s">
        <v>249</v>
      </c>
      <c r="D277" s="71">
        <v>3</v>
      </c>
      <c r="E277" s="70"/>
      <c r="F277" s="69"/>
    </row>
    <row r="278" spans="1:6" s="21" customFormat="1" ht="97.5" customHeight="1">
      <c r="A278" s="62">
        <f>1+A277</f>
        <v>182</v>
      </c>
      <c r="B278" s="63" t="s">
        <v>269</v>
      </c>
      <c r="C278" s="72" t="s">
        <v>249</v>
      </c>
      <c r="D278" s="71">
        <v>3</v>
      </c>
      <c r="E278" s="70"/>
      <c r="F278" s="69"/>
    </row>
    <row r="279" spans="1:6" s="21" customFormat="1" ht="96" customHeight="1">
      <c r="A279" s="62">
        <f>1+A278</f>
        <v>183</v>
      </c>
      <c r="B279" s="63" t="s">
        <v>268</v>
      </c>
      <c r="C279" s="72" t="s">
        <v>249</v>
      </c>
      <c r="D279" s="71">
        <v>4</v>
      </c>
      <c r="E279" s="70"/>
      <c r="F279" s="69"/>
    </row>
    <row r="280" spans="1:6" s="21" customFormat="1" ht="105.75" customHeight="1">
      <c r="A280" s="62">
        <f>1+A279</f>
        <v>184</v>
      </c>
      <c r="B280" s="63" t="s">
        <v>267</v>
      </c>
      <c r="C280" s="72" t="s">
        <v>249</v>
      </c>
      <c r="D280" s="71">
        <v>2</v>
      </c>
      <c r="E280" s="70"/>
      <c r="F280" s="69"/>
    </row>
    <row r="281" spans="1:6" s="21" customFormat="1" ht="107.25" customHeight="1">
      <c r="A281" s="62">
        <f>1+A280</f>
        <v>185</v>
      </c>
      <c r="B281" s="63" t="s">
        <v>266</v>
      </c>
      <c r="C281" s="72" t="s">
        <v>249</v>
      </c>
      <c r="D281" s="71">
        <v>4</v>
      </c>
      <c r="E281" s="70"/>
      <c r="F281" s="69"/>
    </row>
    <row r="282" spans="1:6" s="21" customFormat="1" ht="94.5" customHeight="1">
      <c r="A282" s="62">
        <f>1+A281</f>
        <v>186</v>
      </c>
      <c r="B282" s="63" t="s">
        <v>265</v>
      </c>
      <c r="C282" s="72" t="s">
        <v>249</v>
      </c>
      <c r="D282" s="71">
        <v>18</v>
      </c>
      <c r="E282" s="70"/>
      <c r="F282" s="69"/>
    </row>
    <row r="283" spans="1:6" s="21" customFormat="1" ht="93" customHeight="1">
      <c r="A283" s="62">
        <f>1+A282</f>
        <v>187</v>
      </c>
      <c r="B283" s="63" t="s">
        <v>264</v>
      </c>
      <c r="C283" s="72" t="s">
        <v>249</v>
      </c>
      <c r="D283" s="71">
        <v>7</v>
      </c>
      <c r="E283" s="70"/>
      <c r="F283" s="69"/>
    </row>
    <row r="284" spans="1:6" s="21" customFormat="1" ht="41.25" customHeight="1">
      <c r="A284" s="62">
        <f>1+A283</f>
        <v>188</v>
      </c>
      <c r="B284" s="63" t="s">
        <v>263</v>
      </c>
      <c r="C284" s="72" t="s">
        <v>249</v>
      </c>
      <c r="D284" s="71">
        <v>3</v>
      </c>
      <c r="E284" s="70"/>
      <c r="F284" s="69"/>
    </row>
    <row r="285" spans="1:6" s="21" customFormat="1" ht="25.5">
      <c r="A285" s="62">
        <f>1+A284</f>
        <v>189</v>
      </c>
      <c r="B285" s="63" t="s">
        <v>262</v>
      </c>
      <c r="C285" s="72" t="s">
        <v>249</v>
      </c>
      <c r="D285" s="71">
        <v>1</v>
      </c>
      <c r="E285" s="70"/>
      <c r="F285" s="69"/>
    </row>
    <row r="286" spans="1:6" s="21" customFormat="1" ht="25.5">
      <c r="A286" s="62">
        <f>1+A285</f>
        <v>190</v>
      </c>
      <c r="B286" s="63" t="s">
        <v>261</v>
      </c>
      <c r="C286" s="72" t="s">
        <v>249</v>
      </c>
      <c r="D286" s="71">
        <v>13</v>
      </c>
      <c r="E286" s="70"/>
      <c r="F286" s="69"/>
    </row>
    <row r="287" spans="1:6" s="21" customFormat="1" ht="25.5">
      <c r="A287" s="62">
        <f>1+A286</f>
        <v>191</v>
      </c>
      <c r="B287" s="63" t="s">
        <v>260</v>
      </c>
      <c r="C287" s="72" t="s">
        <v>97</v>
      </c>
      <c r="D287" s="71">
        <v>154</v>
      </c>
      <c r="E287" s="70"/>
      <c r="F287" s="69"/>
    </row>
    <row r="288" spans="1:6" s="21" customFormat="1" ht="159" customHeight="1">
      <c r="A288" s="62">
        <f>1+A287</f>
        <v>192</v>
      </c>
      <c r="B288" s="63" t="s">
        <v>259</v>
      </c>
      <c r="C288" s="72" t="s">
        <v>97</v>
      </c>
      <c r="D288" s="71">
        <v>146</v>
      </c>
      <c r="E288" s="70"/>
      <c r="F288" s="69"/>
    </row>
    <row r="289" spans="1:6" s="21" customFormat="1" ht="25.5">
      <c r="A289" s="62">
        <f>1+A288</f>
        <v>193</v>
      </c>
      <c r="B289" s="63" t="s">
        <v>258</v>
      </c>
      <c r="C289" s="72" t="s">
        <v>97</v>
      </c>
      <c r="D289" s="71">
        <v>9</v>
      </c>
      <c r="E289" s="70"/>
      <c r="F289" s="69"/>
    </row>
    <row r="290" spans="1:6" s="21" customFormat="1" ht="159" customHeight="1">
      <c r="A290" s="62">
        <f>1+A289</f>
        <v>194</v>
      </c>
      <c r="B290" s="63" t="s">
        <v>257</v>
      </c>
      <c r="C290" s="72" t="s">
        <v>97</v>
      </c>
      <c r="D290" s="71">
        <v>7</v>
      </c>
      <c r="E290" s="70"/>
      <c r="F290" s="69"/>
    </row>
    <row r="291" spans="1:6" s="21" customFormat="1" ht="150" customHeight="1">
      <c r="A291" s="62">
        <f>1+A290</f>
        <v>195</v>
      </c>
      <c r="B291" s="63" t="s">
        <v>256</v>
      </c>
      <c r="C291" s="72" t="s">
        <v>97</v>
      </c>
      <c r="D291" s="71">
        <v>2</v>
      </c>
      <c r="E291" s="70"/>
      <c r="F291" s="69"/>
    </row>
    <row r="292" spans="1:6" s="21" customFormat="1" ht="43.5" customHeight="1">
      <c r="A292" s="62">
        <f>1+A291</f>
        <v>196</v>
      </c>
      <c r="B292" s="63" t="s">
        <v>255</v>
      </c>
      <c r="C292" s="72" t="s">
        <v>97</v>
      </c>
      <c r="D292" s="71">
        <v>137</v>
      </c>
      <c r="E292" s="70"/>
      <c r="F292" s="69"/>
    </row>
    <row r="293" spans="1:6" s="21" customFormat="1" ht="121.5" customHeight="1">
      <c r="A293" s="62">
        <f>1+A292</f>
        <v>197</v>
      </c>
      <c r="B293" s="63" t="s">
        <v>254</v>
      </c>
      <c r="C293" s="72" t="s">
        <v>97</v>
      </c>
      <c r="D293" s="71">
        <v>129</v>
      </c>
      <c r="E293" s="70"/>
      <c r="F293" s="69"/>
    </row>
    <row r="294" spans="1:6" s="21" customFormat="1" ht="121.5" customHeight="1">
      <c r="A294" s="62">
        <f>1+A293</f>
        <v>198</v>
      </c>
      <c r="B294" s="63" t="s">
        <v>253</v>
      </c>
      <c r="C294" s="72" t="s">
        <v>97</v>
      </c>
      <c r="D294" s="71">
        <v>8</v>
      </c>
      <c r="E294" s="70"/>
      <c r="F294" s="69"/>
    </row>
    <row r="295" spans="1:6" s="21" customFormat="1" ht="25.5">
      <c r="A295" s="62">
        <f>1+A294</f>
        <v>199</v>
      </c>
      <c r="B295" s="63" t="s">
        <v>252</v>
      </c>
      <c r="C295" s="72" t="s">
        <v>97</v>
      </c>
      <c r="D295" s="71">
        <v>75</v>
      </c>
      <c r="E295" s="70"/>
      <c r="F295" s="69"/>
    </row>
    <row r="296" spans="1:6" s="21" customFormat="1" ht="83.25" customHeight="1">
      <c r="A296" s="62">
        <f>1+A295</f>
        <v>200</v>
      </c>
      <c r="B296" s="63" t="s">
        <v>251</v>
      </c>
      <c r="C296" s="72" t="s">
        <v>249</v>
      </c>
      <c r="D296" s="71">
        <v>4</v>
      </c>
      <c r="E296" s="70"/>
      <c r="F296" s="69"/>
    </row>
    <row r="297" spans="1:6" s="21" customFormat="1" ht="108" customHeight="1">
      <c r="A297" s="62">
        <f>1+A296</f>
        <v>201</v>
      </c>
      <c r="B297" s="63" t="s">
        <v>250</v>
      </c>
      <c r="C297" s="72" t="s">
        <v>249</v>
      </c>
      <c r="D297" s="71">
        <v>14</v>
      </c>
      <c r="E297" s="70"/>
      <c r="F297" s="69"/>
    </row>
    <row r="298" spans="1:6" ht="24.75" customHeight="1">
      <c r="A298" s="20" t="s">
        <v>248</v>
      </c>
      <c r="B298" s="19"/>
      <c r="C298" s="19"/>
      <c r="D298" s="19"/>
      <c r="E298" s="19"/>
      <c r="F298" s="8"/>
    </row>
    <row r="299" spans="1:6" s="21" customFormat="1" ht="24" customHeight="1">
      <c r="A299" s="68" t="s">
        <v>247</v>
      </c>
      <c r="B299" s="67"/>
      <c r="C299" s="67"/>
      <c r="D299" s="67"/>
      <c r="E299" s="67"/>
      <c r="F299" s="66"/>
    </row>
    <row r="300" spans="1:6" s="21" customFormat="1" ht="151.5" customHeight="1">
      <c r="A300" s="62">
        <f>1+A297</f>
        <v>202</v>
      </c>
      <c r="B300" s="63" t="s">
        <v>246</v>
      </c>
      <c r="C300" s="60" t="s">
        <v>97</v>
      </c>
      <c r="D300" s="59">
        <v>136.5</v>
      </c>
      <c r="E300" s="65"/>
      <c r="F300" s="64"/>
    </row>
    <row r="301" spans="1:6" s="21" customFormat="1" ht="134.25" customHeight="1">
      <c r="A301" s="62">
        <f>1+A300</f>
        <v>203</v>
      </c>
      <c r="B301" s="63" t="s">
        <v>245</v>
      </c>
      <c r="C301" s="60" t="s">
        <v>97</v>
      </c>
      <c r="D301" s="59">
        <v>69.5</v>
      </c>
      <c r="E301" s="65"/>
      <c r="F301" s="64"/>
    </row>
    <row r="302" spans="1:6" s="21" customFormat="1" ht="25.5">
      <c r="A302" s="62">
        <f>1+A301</f>
        <v>204</v>
      </c>
      <c r="B302" s="63" t="s">
        <v>244</v>
      </c>
      <c r="C302" s="60" t="s">
        <v>97</v>
      </c>
      <c r="D302" s="59">
        <v>8</v>
      </c>
      <c r="E302" s="65"/>
      <c r="F302" s="64"/>
    </row>
    <row r="303" spans="1:6" s="21" customFormat="1" ht="25.5">
      <c r="A303" s="62">
        <f>1+A302</f>
        <v>205</v>
      </c>
      <c r="B303" s="63" t="s">
        <v>243</v>
      </c>
      <c r="C303" s="60" t="s">
        <v>97</v>
      </c>
      <c r="D303" s="59">
        <v>28.5</v>
      </c>
      <c r="E303" s="58"/>
      <c r="F303" s="57"/>
    </row>
    <row r="304" spans="1:6" s="21" customFormat="1" ht="25.5">
      <c r="A304" s="62">
        <f>1+A303</f>
        <v>206</v>
      </c>
      <c r="B304" s="61" t="s">
        <v>242</v>
      </c>
      <c r="C304" s="60" t="s">
        <v>95</v>
      </c>
      <c r="D304" s="59">
        <v>1</v>
      </c>
      <c r="E304" s="58"/>
      <c r="F304" s="57"/>
    </row>
    <row r="305" spans="1:6" ht="24.75" customHeight="1">
      <c r="A305" s="20" t="s">
        <v>241</v>
      </c>
      <c r="B305" s="19"/>
      <c r="C305" s="19"/>
      <c r="D305" s="19"/>
      <c r="E305" s="19"/>
      <c r="F305" s="8"/>
    </row>
    <row r="306" spans="1:6" ht="24.75" customHeight="1">
      <c r="A306" s="20" t="s">
        <v>240</v>
      </c>
      <c r="B306" s="19"/>
      <c r="C306" s="19"/>
      <c r="D306" s="19"/>
      <c r="E306" s="19"/>
      <c r="F306" s="8"/>
    </row>
    <row r="307" spans="1:6" ht="25.5" customHeight="1">
      <c r="A307" s="33" t="s">
        <v>239</v>
      </c>
      <c r="B307" s="32"/>
      <c r="C307" s="32"/>
      <c r="D307" s="32"/>
      <c r="E307" s="32"/>
      <c r="F307" s="31"/>
    </row>
    <row r="308" spans="1:6" s="48" customFormat="1" ht="24" customHeight="1">
      <c r="A308" s="30" t="s">
        <v>238</v>
      </c>
      <c r="B308" s="29"/>
      <c r="C308" s="29"/>
      <c r="D308" s="29"/>
      <c r="E308" s="29"/>
      <c r="F308" s="28"/>
    </row>
    <row r="309" spans="1:6" s="21" customFormat="1" ht="27.75" customHeight="1">
      <c r="A309" s="40">
        <f>1+A304</f>
        <v>207</v>
      </c>
      <c r="B309" s="39" t="s">
        <v>237</v>
      </c>
      <c r="C309" s="38" t="s">
        <v>29</v>
      </c>
      <c r="D309" s="37">
        <v>666</v>
      </c>
      <c r="E309" s="36"/>
      <c r="F309" s="35"/>
    </row>
    <row r="310" spans="1:6" s="21" customFormat="1" ht="39" customHeight="1">
      <c r="A310" s="40">
        <f>1+A309</f>
        <v>208</v>
      </c>
      <c r="B310" s="39" t="s">
        <v>236</v>
      </c>
      <c r="C310" s="38" t="s">
        <v>29</v>
      </c>
      <c r="D310" s="37">
        <v>114</v>
      </c>
      <c r="E310" s="36"/>
      <c r="F310" s="35"/>
    </row>
    <row r="311" spans="1:6" s="21" customFormat="1" ht="39" customHeight="1">
      <c r="A311" s="40">
        <f>1+A310</f>
        <v>209</v>
      </c>
      <c r="B311" s="39" t="s">
        <v>235</v>
      </c>
      <c r="C311" s="38" t="s">
        <v>29</v>
      </c>
      <c r="D311" s="37">
        <v>2435</v>
      </c>
      <c r="E311" s="36"/>
      <c r="F311" s="35"/>
    </row>
    <row r="312" spans="1:6" s="21" customFormat="1" ht="39" customHeight="1">
      <c r="A312" s="40">
        <f>1+A311</f>
        <v>210</v>
      </c>
      <c r="B312" s="39" t="s">
        <v>234</v>
      </c>
      <c r="C312" s="38" t="s">
        <v>29</v>
      </c>
      <c r="D312" s="37">
        <v>334</v>
      </c>
      <c r="E312" s="36"/>
      <c r="F312" s="35"/>
    </row>
    <row r="313" spans="1:6" s="21" customFormat="1" ht="27.75" customHeight="1">
      <c r="A313" s="40">
        <f>1+A312</f>
        <v>211</v>
      </c>
      <c r="B313" s="39" t="s">
        <v>233</v>
      </c>
      <c r="C313" s="38" t="s">
        <v>29</v>
      </c>
      <c r="D313" s="37">
        <v>26</v>
      </c>
      <c r="E313" s="36"/>
      <c r="F313" s="35"/>
    </row>
    <row r="314" spans="1:6" s="21" customFormat="1" ht="27.75" customHeight="1">
      <c r="A314" s="40">
        <f>1+A313</f>
        <v>212</v>
      </c>
      <c r="B314" s="39" t="s">
        <v>232</v>
      </c>
      <c r="C314" s="38" t="s">
        <v>29</v>
      </c>
      <c r="D314" s="37">
        <v>399</v>
      </c>
      <c r="E314" s="36"/>
      <c r="F314" s="35"/>
    </row>
    <row r="315" spans="1:6" s="21" customFormat="1" ht="27.75" customHeight="1">
      <c r="A315" s="40">
        <f>1+A314</f>
        <v>213</v>
      </c>
      <c r="B315" s="39" t="s">
        <v>231</v>
      </c>
      <c r="C315" s="38" t="s">
        <v>29</v>
      </c>
      <c r="D315" s="37">
        <v>30</v>
      </c>
      <c r="E315" s="36"/>
      <c r="F315" s="35"/>
    </row>
    <row r="316" spans="1:6" s="21" customFormat="1" ht="39" customHeight="1">
      <c r="A316" s="40">
        <f>1+A315</f>
        <v>214</v>
      </c>
      <c r="B316" s="39" t="s">
        <v>230</v>
      </c>
      <c r="C316" s="38" t="s">
        <v>13</v>
      </c>
      <c r="D316" s="37">
        <v>4</v>
      </c>
      <c r="E316" s="36"/>
      <c r="F316" s="35"/>
    </row>
    <row r="317" spans="1:6" s="21" customFormat="1" ht="39" customHeight="1">
      <c r="A317" s="40">
        <f>1+A316</f>
        <v>215</v>
      </c>
      <c r="B317" s="39" t="s">
        <v>229</v>
      </c>
      <c r="C317" s="38" t="s">
        <v>13</v>
      </c>
      <c r="D317" s="37">
        <v>134</v>
      </c>
      <c r="E317" s="36"/>
      <c r="F317" s="35"/>
    </row>
    <row r="318" spans="1:6" s="21" customFormat="1" ht="38.25" customHeight="1">
      <c r="A318" s="40">
        <f>1+A317</f>
        <v>216</v>
      </c>
      <c r="B318" s="39" t="s">
        <v>228</v>
      </c>
      <c r="C318" s="38" t="s">
        <v>13</v>
      </c>
      <c r="D318" s="37">
        <v>24</v>
      </c>
      <c r="E318" s="36"/>
      <c r="F318" s="35"/>
    </row>
    <row r="319" spans="1:6" s="21" customFormat="1" ht="41.25" customHeight="1">
      <c r="A319" s="40">
        <f>1+A318</f>
        <v>217</v>
      </c>
      <c r="B319" s="39" t="s">
        <v>227</v>
      </c>
      <c r="C319" s="38" t="s">
        <v>13</v>
      </c>
      <c r="D319" s="37">
        <v>1</v>
      </c>
      <c r="E319" s="36"/>
      <c r="F319" s="35"/>
    </row>
    <row r="320" spans="1:6" s="21" customFormat="1" ht="27.75" customHeight="1">
      <c r="A320" s="40">
        <f>1+A319</f>
        <v>218</v>
      </c>
      <c r="B320" s="39" t="s">
        <v>226</v>
      </c>
      <c r="C320" s="38" t="s">
        <v>13</v>
      </c>
      <c r="D320" s="37">
        <v>63</v>
      </c>
      <c r="E320" s="36"/>
      <c r="F320" s="35"/>
    </row>
    <row r="321" spans="1:6" s="21" customFormat="1" ht="27.75" customHeight="1">
      <c r="A321" s="40">
        <f>1+A320</f>
        <v>219</v>
      </c>
      <c r="B321" s="39" t="s">
        <v>225</v>
      </c>
      <c r="C321" s="38" t="s">
        <v>13</v>
      </c>
      <c r="D321" s="37">
        <v>15</v>
      </c>
      <c r="E321" s="36"/>
      <c r="F321" s="35"/>
    </row>
    <row r="322" spans="1:6" s="21" customFormat="1" ht="27.75" customHeight="1">
      <c r="A322" s="40">
        <f>1+A321</f>
        <v>220</v>
      </c>
      <c r="B322" s="39" t="s">
        <v>224</v>
      </c>
      <c r="C322" s="38" t="s">
        <v>13</v>
      </c>
      <c r="D322" s="37">
        <v>64</v>
      </c>
      <c r="E322" s="36"/>
      <c r="F322" s="35"/>
    </row>
    <row r="323" spans="1:6" s="21" customFormat="1" ht="27.75" customHeight="1">
      <c r="A323" s="40">
        <f>1+A322</f>
        <v>221</v>
      </c>
      <c r="B323" s="39" t="s">
        <v>223</v>
      </c>
      <c r="C323" s="38" t="s">
        <v>13</v>
      </c>
      <c r="D323" s="37">
        <v>36</v>
      </c>
      <c r="E323" s="36"/>
      <c r="F323" s="35"/>
    </row>
    <row r="324" spans="1:6" s="21" customFormat="1" ht="27.75" customHeight="1">
      <c r="A324" s="40">
        <f>1+A323</f>
        <v>222</v>
      </c>
      <c r="B324" s="39" t="s">
        <v>222</v>
      </c>
      <c r="C324" s="38" t="s">
        <v>13</v>
      </c>
      <c r="D324" s="37">
        <v>1</v>
      </c>
      <c r="E324" s="36"/>
      <c r="F324" s="35"/>
    </row>
    <row r="325" spans="1:6" s="21" customFormat="1" ht="27.75" customHeight="1">
      <c r="A325" s="40">
        <f>1+A324</f>
        <v>223</v>
      </c>
      <c r="B325" s="39" t="s">
        <v>221</v>
      </c>
      <c r="C325" s="38" t="s">
        <v>132</v>
      </c>
      <c r="D325" s="37">
        <v>1</v>
      </c>
      <c r="E325" s="36"/>
      <c r="F325" s="35"/>
    </row>
    <row r="326" spans="1:6" s="21" customFormat="1" ht="27.75" customHeight="1">
      <c r="A326" s="40">
        <f>1+A325</f>
        <v>224</v>
      </c>
      <c r="B326" s="39" t="s">
        <v>220</v>
      </c>
      <c r="C326" s="38" t="s">
        <v>13</v>
      </c>
      <c r="D326" s="37">
        <v>78</v>
      </c>
      <c r="E326" s="36"/>
      <c r="F326" s="35"/>
    </row>
    <row r="327" spans="1:6" s="21" customFormat="1" ht="27.75" customHeight="1">
      <c r="A327" s="40">
        <f>1+A326</f>
        <v>225</v>
      </c>
      <c r="B327" s="39" t="s">
        <v>219</v>
      </c>
      <c r="C327" s="38" t="s">
        <v>13</v>
      </c>
      <c r="D327" s="37">
        <v>5</v>
      </c>
      <c r="E327" s="36"/>
      <c r="F327" s="35"/>
    </row>
    <row r="328" spans="1:6" s="21" customFormat="1" ht="27.75" customHeight="1">
      <c r="A328" s="40">
        <f>1+A327</f>
        <v>226</v>
      </c>
      <c r="B328" s="39" t="s">
        <v>218</v>
      </c>
      <c r="C328" s="38" t="s">
        <v>13</v>
      </c>
      <c r="D328" s="37">
        <v>69</v>
      </c>
      <c r="E328" s="36"/>
      <c r="F328" s="35"/>
    </row>
    <row r="329" spans="1:6" s="21" customFormat="1" ht="27.75" customHeight="1">
      <c r="A329" s="40">
        <f>1+A328</f>
        <v>227</v>
      </c>
      <c r="B329" s="39" t="s">
        <v>217</v>
      </c>
      <c r="C329" s="38" t="s">
        <v>13</v>
      </c>
      <c r="D329" s="37">
        <v>36</v>
      </c>
      <c r="E329" s="36"/>
      <c r="F329" s="35"/>
    </row>
    <row r="330" spans="1:6" s="21" customFormat="1" ht="27.75" customHeight="1">
      <c r="A330" s="40">
        <f>1+A329</f>
        <v>228</v>
      </c>
      <c r="B330" s="39" t="s">
        <v>216</v>
      </c>
      <c r="C330" s="38" t="s">
        <v>13</v>
      </c>
      <c r="D330" s="37">
        <v>15</v>
      </c>
      <c r="E330" s="36"/>
      <c r="F330" s="35"/>
    </row>
    <row r="331" spans="1:6" s="21" customFormat="1" ht="27.75" customHeight="1">
      <c r="A331" s="40">
        <f>1+A330</f>
        <v>229</v>
      </c>
      <c r="B331" s="39" t="s">
        <v>127</v>
      </c>
      <c r="C331" s="38" t="s">
        <v>95</v>
      </c>
      <c r="D331" s="37">
        <v>3</v>
      </c>
      <c r="E331" s="36"/>
      <c r="F331" s="35"/>
    </row>
    <row r="332" spans="1:6" s="21" customFormat="1" ht="27.75" customHeight="1">
      <c r="A332" s="40">
        <f>1+A331</f>
        <v>230</v>
      </c>
      <c r="B332" s="39" t="s">
        <v>215</v>
      </c>
      <c r="C332" s="38" t="s">
        <v>95</v>
      </c>
      <c r="D332" s="37">
        <v>3</v>
      </c>
      <c r="E332" s="36"/>
      <c r="F332" s="35"/>
    </row>
    <row r="333" spans="1:6" s="21" customFormat="1" ht="27.75" customHeight="1">
      <c r="A333" s="40">
        <f>1+A332</f>
        <v>231</v>
      </c>
      <c r="B333" s="39" t="s">
        <v>110</v>
      </c>
      <c r="C333" s="38" t="s">
        <v>29</v>
      </c>
      <c r="D333" s="37">
        <v>60</v>
      </c>
      <c r="E333" s="36"/>
      <c r="F333" s="35"/>
    </row>
    <row r="334" spans="1:6" s="21" customFormat="1" ht="27.75" customHeight="1">
      <c r="A334" s="40">
        <f>1+A333</f>
        <v>232</v>
      </c>
      <c r="B334" s="39" t="s">
        <v>109</v>
      </c>
      <c r="C334" s="38" t="s">
        <v>29</v>
      </c>
      <c r="D334" s="37">
        <v>550</v>
      </c>
      <c r="E334" s="36"/>
      <c r="F334" s="35"/>
    </row>
    <row r="335" spans="1:6" ht="24.75" customHeight="1">
      <c r="A335" s="20" t="s">
        <v>214</v>
      </c>
      <c r="B335" s="19"/>
      <c r="C335" s="19"/>
      <c r="D335" s="19"/>
      <c r="E335" s="19"/>
      <c r="F335" s="8"/>
    </row>
    <row r="336" spans="1:6" s="48" customFormat="1" ht="24" customHeight="1">
      <c r="A336" s="56" t="s">
        <v>213</v>
      </c>
      <c r="B336" s="55"/>
      <c r="C336" s="55"/>
      <c r="D336" s="55"/>
      <c r="E336" s="55"/>
      <c r="F336" s="54"/>
    </row>
    <row r="337" spans="1:6" s="48" customFormat="1" ht="24" customHeight="1">
      <c r="A337" s="51" t="s">
        <v>212</v>
      </c>
      <c r="B337" s="50"/>
      <c r="C337" s="50"/>
      <c r="D337" s="50"/>
      <c r="E337" s="50"/>
      <c r="F337" s="49"/>
    </row>
    <row r="338" spans="1:6" s="21" customFormat="1" ht="24">
      <c r="A338" s="40">
        <f>1+A334</f>
        <v>233</v>
      </c>
      <c r="B338" s="39" t="s">
        <v>211</v>
      </c>
      <c r="C338" s="38" t="s">
        <v>29</v>
      </c>
      <c r="D338" s="37">
        <v>1293</v>
      </c>
      <c r="E338" s="36"/>
      <c r="F338" s="35"/>
    </row>
    <row r="339" spans="1:6" s="21" customFormat="1" ht="24">
      <c r="A339" s="40">
        <f>1+A338</f>
        <v>234</v>
      </c>
      <c r="B339" s="39" t="s">
        <v>210</v>
      </c>
      <c r="C339" s="38" t="s">
        <v>29</v>
      </c>
      <c r="D339" s="37">
        <v>40</v>
      </c>
      <c r="E339" s="36"/>
      <c r="F339" s="35"/>
    </row>
    <row r="340" spans="1:6" s="21" customFormat="1" ht="50.25" customHeight="1">
      <c r="A340" s="40">
        <f>1+A339</f>
        <v>235</v>
      </c>
      <c r="B340" s="39" t="s">
        <v>209</v>
      </c>
      <c r="C340" s="38" t="s">
        <v>29</v>
      </c>
      <c r="D340" s="37">
        <v>242</v>
      </c>
      <c r="E340" s="36"/>
      <c r="F340" s="35"/>
    </row>
    <row r="341" spans="1:6" s="21" customFormat="1" ht="20.25" customHeight="1">
      <c r="A341" s="40">
        <f>+A340+1</f>
        <v>236</v>
      </c>
      <c r="B341" s="39" t="s">
        <v>208</v>
      </c>
      <c r="C341" s="38" t="s">
        <v>176</v>
      </c>
      <c r="D341" s="37">
        <v>3</v>
      </c>
      <c r="E341" s="36"/>
      <c r="F341" s="35"/>
    </row>
    <row r="342" spans="1:6" s="21" customFormat="1" ht="20.25" customHeight="1">
      <c r="A342" s="40">
        <f>1+A341</f>
        <v>237</v>
      </c>
      <c r="B342" s="39" t="s">
        <v>207</v>
      </c>
      <c r="C342" s="38" t="s">
        <v>176</v>
      </c>
      <c r="D342" s="37">
        <v>30</v>
      </c>
      <c r="E342" s="36"/>
      <c r="F342" s="35"/>
    </row>
    <row r="343" spans="1:6" s="21" customFormat="1" ht="36">
      <c r="A343" s="40">
        <f>1+A342</f>
        <v>238</v>
      </c>
      <c r="B343" s="39" t="s">
        <v>175</v>
      </c>
      <c r="C343" s="38" t="s">
        <v>132</v>
      </c>
      <c r="D343" s="37">
        <v>33</v>
      </c>
      <c r="E343" s="36"/>
      <c r="F343" s="35"/>
    </row>
    <row r="344" spans="1:6" ht="24.75" customHeight="1">
      <c r="A344" s="20" t="s">
        <v>206</v>
      </c>
      <c r="B344" s="19"/>
      <c r="C344" s="19"/>
      <c r="D344" s="19"/>
      <c r="E344" s="19"/>
      <c r="F344" s="8"/>
    </row>
    <row r="345" spans="1:6" s="48" customFormat="1" ht="24" customHeight="1">
      <c r="A345" s="51" t="s">
        <v>205</v>
      </c>
      <c r="B345" s="50"/>
      <c r="C345" s="50"/>
      <c r="D345" s="50"/>
      <c r="E345" s="50"/>
      <c r="F345" s="49"/>
    </row>
    <row r="346" spans="1:6" s="21" customFormat="1" ht="24">
      <c r="A346" s="40">
        <f>1+A343</f>
        <v>239</v>
      </c>
      <c r="B346" s="39" t="s">
        <v>204</v>
      </c>
      <c r="C346" s="38" t="s">
        <v>190</v>
      </c>
      <c r="D346" s="37">
        <v>11</v>
      </c>
      <c r="E346" s="36"/>
      <c r="F346" s="35"/>
    </row>
    <row r="347" spans="1:6" s="21" customFormat="1" ht="24">
      <c r="A347" s="40">
        <f>1+A346</f>
        <v>240</v>
      </c>
      <c r="B347" s="39" t="s">
        <v>203</v>
      </c>
      <c r="C347" s="38" t="s">
        <v>190</v>
      </c>
      <c r="D347" s="37">
        <v>8</v>
      </c>
      <c r="E347" s="36"/>
      <c r="F347" s="35"/>
    </row>
    <row r="348" spans="1:6" s="21" customFormat="1" ht="24">
      <c r="A348" s="40">
        <f>1+A347</f>
        <v>241</v>
      </c>
      <c r="B348" s="39" t="s">
        <v>202</v>
      </c>
      <c r="C348" s="38" t="s">
        <v>190</v>
      </c>
      <c r="D348" s="37">
        <v>14</v>
      </c>
      <c r="E348" s="36"/>
      <c r="F348" s="35"/>
    </row>
    <row r="349" spans="1:6" s="21" customFormat="1" ht="24">
      <c r="A349" s="40">
        <f>1+A348</f>
        <v>242</v>
      </c>
      <c r="B349" s="39" t="s">
        <v>201</v>
      </c>
      <c r="C349" s="38" t="s">
        <v>190</v>
      </c>
      <c r="D349" s="37">
        <v>8</v>
      </c>
      <c r="E349" s="36"/>
      <c r="F349" s="35"/>
    </row>
    <row r="350" spans="1:6" s="21" customFormat="1" ht="24">
      <c r="A350" s="40">
        <f>1+A349</f>
        <v>243</v>
      </c>
      <c r="B350" s="39" t="s">
        <v>200</v>
      </c>
      <c r="C350" s="38" t="s">
        <v>190</v>
      </c>
      <c r="D350" s="37">
        <v>4</v>
      </c>
      <c r="E350" s="36"/>
      <c r="F350" s="35"/>
    </row>
    <row r="351" spans="1:6" s="21" customFormat="1" ht="24">
      <c r="A351" s="40">
        <f>1+A350</f>
        <v>244</v>
      </c>
      <c r="B351" s="39" t="s">
        <v>199</v>
      </c>
      <c r="C351" s="38" t="s">
        <v>190</v>
      </c>
      <c r="D351" s="37">
        <v>4</v>
      </c>
      <c r="E351" s="36"/>
      <c r="F351" s="35"/>
    </row>
    <row r="352" spans="1:6" s="21" customFormat="1" ht="36">
      <c r="A352" s="40">
        <f>1+A351</f>
        <v>245</v>
      </c>
      <c r="B352" s="39" t="s">
        <v>198</v>
      </c>
      <c r="C352" s="38" t="s">
        <v>190</v>
      </c>
      <c r="D352" s="37">
        <v>4</v>
      </c>
      <c r="E352" s="36"/>
      <c r="F352" s="35"/>
    </row>
    <row r="353" spans="1:6" s="21" customFormat="1">
      <c r="A353" s="40">
        <f>1+A352</f>
        <v>246</v>
      </c>
      <c r="B353" s="39" t="s">
        <v>191</v>
      </c>
      <c r="C353" s="38" t="s">
        <v>190</v>
      </c>
      <c r="D353" s="37">
        <v>120</v>
      </c>
      <c r="E353" s="36"/>
      <c r="F353" s="35"/>
    </row>
    <row r="354" spans="1:6" ht="24.75" customHeight="1">
      <c r="A354" s="20" t="s">
        <v>197</v>
      </c>
      <c r="B354" s="19"/>
      <c r="C354" s="19"/>
      <c r="D354" s="19"/>
      <c r="E354" s="19"/>
      <c r="F354" s="8"/>
    </row>
    <row r="355" spans="1:6" s="52" customFormat="1" ht="39.75" customHeight="1">
      <c r="A355" s="20" t="s">
        <v>196</v>
      </c>
      <c r="B355" s="19"/>
      <c r="C355" s="19"/>
      <c r="D355" s="19"/>
      <c r="E355" s="19"/>
      <c r="F355" s="53"/>
    </row>
    <row r="356" spans="1:6" s="48" customFormat="1" ht="36" customHeight="1">
      <c r="A356" s="30" t="s">
        <v>195</v>
      </c>
      <c r="B356" s="29"/>
      <c r="C356" s="29"/>
      <c r="D356" s="29"/>
      <c r="E356" s="29"/>
      <c r="F356" s="28"/>
    </row>
    <row r="357" spans="1:6" s="48" customFormat="1" ht="24" customHeight="1">
      <c r="A357" s="51" t="s">
        <v>194</v>
      </c>
      <c r="B357" s="50"/>
      <c r="C357" s="50"/>
      <c r="D357" s="50"/>
      <c r="E357" s="50"/>
      <c r="F357" s="49"/>
    </row>
    <row r="358" spans="1:6" s="21" customFormat="1" ht="42" customHeight="1">
      <c r="A358" s="40">
        <f>1+A353</f>
        <v>247</v>
      </c>
      <c r="B358" s="39" t="s">
        <v>193</v>
      </c>
      <c r="C358" s="38" t="s">
        <v>128</v>
      </c>
      <c r="D358" s="37">
        <v>0.48399999999999999</v>
      </c>
      <c r="E358" s="36"/>
      <c r="F358" s="35"/>
    </row>
    <row r="359" spans="1:6" s="21" customFormat="1" ht="27.75" customHeight="1">
      <c r="A359" s="40">
        <f>1+A358</f>
        <v>248</v>
      </c>
      <c r="B359" s="39" t="s">
        <v>170</v>
      </c>
      <c r="C359" s="38" t="s">
        <v>29</v>
      </c>
      <c r="D359" s="37">
        <v>11</v>
      </c>
      <c r="E359" s="36"/>
      <c r="F359" s="35"/>
    </row>
    <row r="360" spans="1:6" s="21" customFormat="1" ht="27.75" customHeight="1">
      <c r="A360" s="40">
        <f>1+A359</f>
        <v>249</v>
      </c>
      <c r="B360" s="39" t="s">
        <v>192</v>
      </c>
      <c r="C360" s="38" t="s">
        <v>29</v>
      </c>
      <c r="D360" s="37">
        <v>11</v>
      </c>
      <c r="E360" s="36"/>
      <c r="F360" s="35"/>
    </row>
    <row r="361" spans="1:6" s="21" customFormat="1" ht="27.75" customHeight="1">
      <c r="A361" s="40">
        <f>1+A360</f>
        <v>250</v>
      </c>
      <c r="B361" s="39" t="s">
        <v>191</v>
      </c>
      <c r="C361" s="38" t="s">
        <v>190</v>
      </c>
      <c r="D361" s="37">
        <v>80</v>
      </c>
      <c r="E361" s="36"/>
      <c r="F361" s="35"/>
    </row>
    <row r="362" spans="1:6" ht="24.75" customHeight="1">
      <c r="A362" s="20" t="s">
        <v>189</v>
      </c>
      <c r="B362" s="19"/>
      <c r="C362" s="19"/>
      <c r="D362" s="19"/>
      <c r="E362" s="19"/>
      <c r="F362" s="8"/>
    </row>
    <row r="363" spans="1:6" s="48" customFormat="1" ht="24" customHeight="1">
      <c r="A363" s="51" t="s">
        <v>188</v>
      </c>
      <c r="B363" s="50"/>
      <c r="C363" s="50"/>
      <c r="D363" s="50"/>
      <c r="E363" s="50"/>
      <c r="F363" s="49"/>
    </row>
    <row r="364" spans="1:6" s="21" customFormat="1" ht="27.75" customHeight="1">
      <c r="A364" s="40">
        <f>1+A361</f>
        <v>251</v>
      </c>
      <c r="B364" s="39" t="s">
        <v>187</v>
      </c>
      <c r="C364" s="38" t="s">
        <v>29</v>
      </c>
      <c r="D364" s="37">
        <v>819</v>
      </c>
      <c r="E364" s="36"/>
      <c r="F364" s="35"/>
    </row>
    <row r="365" spans="1:6" s="21" customFormat="1" ht="48">
      <c r="A365" s="40">
        <f>1+A364</f>
        <v>252</v>
      </c>
      <c r="B365" s="39" t="s">
        <v>186</v>
      </c>
      <c r="C365" s="38" t="s">
        <v>13</v>
      </c>
      <c r="D365" s="37">
        <v>26</v>
      </c>
      <c r="E365" s="36"/>
      <c r="F365" s="35"/>
    </row>
    <row r="366" spans="1:6" s="21" customFormat="1" ht="24">
      <c r="A366" s="40">
        <f>1+A365</f>
        <v>253</v>
      </c>
      <c r="B366" s="39" t="s">
        <v>185</v>
      </c>
      <c r="C366" s="38" t="s">
        <v>183</v>
      </c>
      <c r="D366" s="37">
        <v>28</v>
      </c>
      <c r="E366" s="36"/>
      <c r="F366" s="35"/>
    </row>
    <row r="367" spans="1:6" s="21" customFormat="1">
      <c r="A367" s="40">
        <f>1+A366</f>
        <v>254</v>
      </c>
      <c r="B367" s="39" t="s">
        <v>184</v>
      </c>
      <c r="C367" s="38" t="s">
        <v>183</v>
      </c>
      <c r="D367" s="37">
        <v>24</v>
      </c>
      <c r="E367" s="36"/>
      <c r="F367" s="35"/>
    </row>
    <row r="368" spans="1:6" ht="24.75" customHeight="1">
      <c r="A368" s="20" t="s">
        <v>182</v>
      </c>
      <c r="B368" s="19"/>
      <c r="C368" s="19"/>
      <c r="D368" s="19"/>
      <c r="E368" s="19"/>
      <c r="F368" s="8"/>
    </row>
    <row r="369" spans="1:6" ht="24.75" customHeight="1">
      <c r="A369" s="20" t="s">
        <v>181</v>
      </c>
      <c r="B369" s="19"/>
      <c r="C369" s="19"/>
      <c r="D369" s="19"/>
      <c r="E369" s="19"/>
      <c r="F369" s="8"/>
    </row>
    <row r="370" spans="1:6" s="48" customFormat="1" ht="36" customHeight="1">
      <c r="A370" s="30" t="s">
        <v>180</v>
      </c>
      <c r="B370" s="29"/>
      <c r="C370" s="29"/>
      <c r="D370" s="29"/>
      <c r="E370" s="29"/>
      <c r="F370" s="28"/>
    </row>
    <row r="371" spans="1:6" s="48" customFormat="1" ht="24" customHeight="1">
      <c r="A371" s="51" t="s">
        <v>179</v>
      </c>
      <c r="B371" s="50"/>
      <c r="C371" s="50"/>
      <c r="D371" s="50"/>
      <c r="E371" s="50"/>
      <c r="F371" s="49"/>
    </row>
    <row r="372" spans="1:6" s="21" customFormat="1" ht="24">
      <c r="A372" s="40">
        <f>1+A367</f>
        <v>255</v>
      </c>
      <c r="B372" s="39" t="s">
        <v>178</v>
      </c>
      <c r="C372" s="38" t="s">
        <v>176</v>
      </c>
      <c r="D372" s="37">
        <v>2</v>
      </c>
      <c r="E372" s="36"/>
      <c r="F372" s="35"/>
    </row>
    <row r="373" spans="1:6" s="21" customFormat="1" ht="48">
      <c r="A373" s="40">
        <f>1+A372</f>
        <v>256</v>
      </c>
      <c r="B373" s="39" t="s">
        <v>177</v>
      </c>
      <c r="C373" s="38" t="s">
        <v>176</v>
      </c>
      <c r="D373" s="37">
        <v>62</v>
      </c>
      <c r="E373" s="36"/>
      <c r="F373" s="35"/>
    </row>
    <row r="374" spans="1:6" s="21" customFormat="1" ht="36">
      <c r="A374" s="40">
        <f>1+A373</f>
        <v>257</v>
      </c>
      <c r="B374" s="39" t="s">
        <v>175</v>
      </c>
      <c r="C374" s="38" t="s">
        <v>132</v>
      </c>
      <c r="D374" s="37">
        <v>2</v>
      </c>
      <c r="E374" s="36"/>
      <c r="F374" s="35"/>
    </row>
    <row r="375" spans="1:6" ht="24.75" customHeight="1">
      <c r="A375" s="20" t="s">
        <v>174</v>
      </c>
      <c r="B375" s="19"/>
      <c r="C375" s="19"/>
      <c r="D375" s="19"/>
      <c r="E375" s="19"/>
      <c r="F375" s="8"/>
    </row>
    <row r="376" spans="1:6" s="48" customFormat="1" ht="36" customHeight="1">
      <c r="A376" s="30" t="s">
        <v>173</v>
      </c>
      <c r="B376" s="29"/>
      <c r="C376" s="29"/>
      <c r="D376" s="29"/>
      <c r="E376" s="29"/>
      <c r="F376" s="28"/>
    </row>
    <row r="377" spans="1:6" s="21" customFormat="1" ht="24">
      <c r="A377" s="40">
        <f>1+A374</f>
        <v>258</v>
      </c>
      <c r="B377" s="39" t="s">
        <v>172</v>
      </c>
      <c r="C377" s="38" t="s">
        <v>29</v>
      </c>
      <c r="D377" s="37">
        <v>674</v>
      </c>
      <c r="E377" s="36"/>
      <c r="F377" s="35"/>
    </row>
    <row r="378" spans="1:6" s="21" customFormat="1" ht="24">
      <c r="A378" s="40">
        <f>1+A377</f>
        <v>259</v>
      </c>
      <c r="B378" s="39" t="s">
        <v>171</v>
      </c>
      <c r="C378" s="38" t="s">
        <v>29</v>
      </c>
      <c r="D378" s="37">
        <v>66</v>
      </c>
      <c r="E378" s="36"/>
      <c r="F378" s="35"/>
    </row>
    <row r="379" spans="1:6" s="21" customFormat="1" ht="24">
      <c r="A379" s="40">
        <f>1+A378</f>
        <v>260</v>
      </c>
      <c r="B379" s="39" t="s">
        <v>170</v>
      </c>
      <c r="C379" s="38" t="s">
        <v>29</v>
      </c>
      <c r="D379" s="37">
        <v>10</v>
      </c>
      <c r="E379" s="36"/>
      <c r="F379" s="35"/>
    </row>
    <row r="380" spans="1:6" s="21" customFormat="1" ht="24">
      <c r="A380" s="40">
        <f>1+A379</f>
        <v>261</v>
      </c>
      <c r="B380" s="39" t="s">
        <v>169</v>
      </c>
      <c r="C380" s="38" t="s">
        <v>29</v>
      </c>
      <c r="D380" s="37">
        <v>10</v>
      </c>
      <c r="E380" s="36"/>
      <c r="F380" s="35"/>
    </row>
    <row r="381" spans="1:6" s="21" customFormat="1" ht="36">
      <c r="A381" s="40">
        <f>1+A380</f>
        <v>262</v>
      </c>
      <c r="B381" s="39" t="s">
        <v>168</v>
      </c>
      <c r="C381" s="38" t="s">
        <v>165</v>
      </c>
      <c r="D381" s="37">
        <v>2</v>
      </c>
      <c r="E381" s="36"/>
      <c r="F381" s="35"/>
    </row>
    <row r="382" spans="1:6" s="21" customFormat="1" ht="24">
      <c r="A382" s="40">
        <f>1+A381</f>
        <v>263</v>
      </c>
      <c r="B382" s="39" t="s">
        <v>167</v>
      </c>
      <c r="C382" s="38" t="s">
        <v>165</v>
      </c>
      <c r="D382" s="37">
        <v>1</v>
      </c>
      <c r="E382" s="36"/>
      <c r="F382" s="35"/>
    </row>
    <row r="383" spans="1:6" s="21" customFormat="1" ht="24">
      <c r="A383" s="40">
        <f>1+A382</f>
        <v>264</v>
      </c>
      <c r="B383" s="39" t="s">
        <v>166</v>
      </c>
      <c r="C383" s="38" t="s">
        <v>165</v>
      </c>
      <c r="D383" s="37">
        <v>2</v>
      </c>
      <c r="E383" s="36"/>
      <c r="F383" s="35"/>
    </row>
    <row r="384" spans="1:6" s="21" customFormat="1">
      <c r="A384" s="40">
        <f>1+A383</f>
        <v>265</v>
      </c>
      <c r="B384" s="44" t="s">
        <v>164</v>
      </c>
      <c r="C384" s="42" t="s">
        <v>152</v>
      </c>
      <c r="D384" s="41">
        <v>2</v>
      </c>
      <c r="E384" s="36"/>
      <c r="F384" s="35"/>
    </row>
    <row r="385" spans="1:6" s="21" customFormat="1">
      <c r="A385" s="40">
        <f>1+A384</f>
        <v>266</v>
      </c>
      <c r="B385" s="44" t="s">
        <v>163</v>
      </c>
      <c r="C385" s="42" t="s">
        <v>95</v>
      </c>
      <c r="D385" s="41">
        <v>1</v>
      </c>
      <c r="E385" s="36"/>
      <c r="F385" s="35"/>
    </row>
    <row r="386" spans="1:6" ht="24.75" customHeight="1">
      <c r="A386" s="20" t="s">
        <v>162</v>
      </c>
      <c r="B386" s="19"/>
      <c r="C386" s="19"/>
      <c r="D386" s="19"/>
      <c r="E386" s="19"/>
      <c r="F386" s="8"/>
    </row>
    <row r="387" spans="1:6" ht="39" customHeight="1">
      <c r="A387" s="20" t="s">
        <v>161</v>
      </c>
      <c r="B387" s="19"/>
      <c r="C387" s="19"/>
      <c r="D387" s="19"/>
      <c r="E387" s="19"/>
      <c r="F387" s="8"/>
    </row>
    <row r="388" spans="1:6" s="48" customFormat="1" ht="24" customHeight="1">
      <c r="A388" s="30" t="s">
        <v>160</v>
      </c>
      <c r="B388" s="29"/>
      <c r="C388" s="29"/>
      <c r="D388" s="29"/>
      <c r="E388" s="29"/>
      <c r="F388" s="28"/>
    </row>
    <row r="389" spans="1:6" s="48" customFormat="1" ht="21" customHeight="1">
      <c r="A389" s="51" t="s">
        <v>159</v>
      </c>
      <c r="B389" s="50"/>
      <c r="C389" s="50"/>
      <c r="D389" s="50"/>
      <c r="E389" s="50"/>
      <c r="F389" s="49"/>
    </row>
    <row r="390" spans="1:6" s="21" customFormat="1" ht="24">
      <c r="A390" s="40">
        <f>1+A385</f>
        <v>267</v>
      </c>
      <c r="B390" s="39" t="s">
        <v>158</v>
      </c>
      <c r="C390" s="38" t="s">
        <v>29</v>
      </c>
      <c r="D390" s="37">
        <v>240</v>
      </c>
      <c r="E390" s="36"/>
      <c r="F390" s="35"/>
    </row>
    <row r="391" spans="1:6" s="21" customFormat="1" ht="48">
      <c r="A391" s="40">
        <f>1+A390</f>
        <v>268</v>
      </c>
      <c r="B391" s="39" t="s">
        <v>157</v>
      </c>
      <c r="C391" s="38" t="s">
        <v>29</v>
      </c>
      <c r="D391" s="37">
        <v>204</v>
      </c>
      <c r="E391" s="36"/>
      <c r="F391" s="35"/>
    </row>
    <row r="392" spans="1:6" s="21" customFormat="1" ht="48">
      <c r="A392" s="40">
        <f>1+A391</f>
        <v>269</v>
      </c>
      <c r="B392" s="39" t="s">
        <v>156</v>
      </c>
      <c r="C392" s="38" t="s">
        <v>29</v>
      </c>
      <c r="D392" s="37">
        <v>3186</v>
      </c>
      <c r="E392" s="36"/>
      <c r="F392" s="35"/>
    </row>
    <row r="393" spans="1:6" s="21" customFormat="1" ht="36">
      <c r="A393" s="40">
        <f>1+A392</f>
        <v>270</v>
      </c>
      <c r="B393" s="39" t="s">
        <v>155</v>
      </c>
      <c r="C393" s="38" t="s">
        <v>29</v>
      </c>
      <c r="D393" s="37">
        <v>112</v>
      </c>
      <c r="E393" s="36"/>
      <c r="F393" s="35"/>
    </row>
    <row r="394" spans="1:6" s="21" customFormat="1" ht="36">
      <c r="A394" s="40">
        <f>1+A393</f>
        <v>271</v>
      </c>
      <c r="B394" s="39" t="s">
        <v>154</v>
      </c>
      <c r="C394" s="38" t="s">
        <v>29</v>
      </c>
      <c r="D394" s="37">
        <v>141</v>
      </c>
      <c r="E394" s="36"/>
      <c r="F394" s="35"/>
    </row>
    <row r="395" spans="1:6" s="21" customFormat="1" ht="24">
      <c r="A395" s="40">
        <f>1+A394</f>
        <v>272</v>
      </c>
      <c r="B395" s="39" t="s">
        <v>153</v>
      </c>
      <c r="C395" s="38" t="s">
        <v>152</v>
      </c>
      <c r="D395" s="37">
        <v>30</v>
      </c>
      <c r="E395" s="36"/>
      <c r="F395" s="35"/>
    </row>
    <row r="396" spans="1:6" s="21" customFormat="1" ht="24">
      <c r="A396" s="40">
        <f>1+A395</f>
        <v>273</v>
      </c>
      <c r="B396" s="39" t="s">
        <v>151</v>
      </c>
      <c r="C396" s="38" t="s">
        <v>132</v>
      </c>
      <c r="D396" s="37">
        <v>18</v>
      </c>
      <c r="E396" s="36"/>
      <c r="F396" s="35"/>
    </row>
    <row r="397" spans="1:6" s="21" customFormat="1" ht="24">
      <c r="A397" s="40">
        <f>1+A396</f>
        <v>274</v>
      </c>
      <c r="B397" s="39" t="s">
        <v>150</v>
      </c>
      <c r="C397" s="38" t="s">
        <v>29</v>
      </c>
      <c r="D397" s="37">
        <v>210</v>
      </c>
      <c r="E397" s="36"/>
      <c r="F397" s="35"/>
    </row>
    <row r="398" spans="1:6" s="21" customFormat="1" ht="24">
      <c r="A398" s="40">
        <f>1+A397</f>
        <v>275</v>
      </c>
      <c r="B398" s="39" t="s">
        <v>149</v>
      </c>
      <c r="C398" s="38" t="s">
        <v>29</v>
      </c>
      <c r="D398" s="37">
        <v>3420</v>
      </c>
      <c r="E398" s="36"/>
      <c r="F398" s="35"/>
    </row>
    <row r="399" spans="1:6" s="21" customFormat="1" ht="48">
      <c r="A399" s="40">
        <f>1+A398</f>
        <v>276</v>
      </c>
      <c r="B399" s="39" t="s">
        <v>148</v>
      </c>
      <c r="C399" s="38" t="s">
        <v>29</v>
      </c>
      <c r="D399" s="37">
        <v>270</v>
      </c>
      <c r="E399" s="36"/>
      <c r="F399" s="35"/>
    </row>
    <row r="400" spans="1:6" s="21" customFormat="1" ht="48">
      <c r="A400" s="40">
        <f>1+A399</f>
        <v>277</v>
      </c>
      <c r="B400" s="39" t="s">
        <v>147</v>
      </c>
      <c r="C400" s="38" t="s">
        <v>29</v>
      </c>
      <c r="D400" s="37">
        <v>1830</v>
      </c>
      <c r="E400" s="36"/>
      <c r="F400" s="35"/>
    </row>
    <row r="401" spans="1:6" s="21" customFormat="1" ht="24">
      <c r="A401" s="40">
        <f>1+A400</f>
        <v>278</v>
      </c>
      <c r="B401" s="39" t="s">
        <v>146</v>
      </c>
      <c r="C401" s="38" t="s">
        <v>29</v>
      </c>
      <c r="D401" s="37">
        <v>350</v>
      </c>
      <c r="E401" s="36"/>
      <c r="F401" s="35"/>
    </row>
    <row r="402" spans="1:6" ht="24.75" customHeight="1">
      <c r="A402" s="20" t="s">
        <v>145</v>
      </c>
      <c r="B402" s="19"/>
      <c r="C402" s="19"/>
      <c r="D402" s="19"/>
      <c r="E402" s="19"/>
      <c r="F402" s="8"/>
    </row>
    <row r="403" spans="1:6" s="48" customFormat="1" ht="21.75" customHeight="1">
      <c r="A403" s="51" t="s">
        <v>144</v>
      </c>
      <c r="B403" s="50"/>
      <c r="C403" s="50"/>
      <c r="D403" s="50"/>
      <c r="E403" s="50"/>
      <c r="F403" s="49"/>
    </row>
    <row r="404" spans="1:6" s="21" customFormat="1" ht="24">
      <c r="A404" s="40">
        <f>1+A401</f>
        <v>279</v>
      </c>
      <c r="B404" s="39" t="s">
        <v>143</v>
      </c>
      <c r="C404" s="47" t="s">
        <v>142</v>
      </c>
      <c r="D404" s="37">
        <v>0.7</v>
      </c>
      <c r="E404" s="36"/>
      <c r="F404" s="35"/>
    </row>
    <row r="405" spans="1:6" s="21" customFormat="1" ht="36">
      <c r="A405" s="40">
        <f>1+A404</f>
        <v>280</v>
      </c>
      <c r="B405" s="39" t="s">
        <v>141</v>
      </c>
      <c r="C405" s="38" t="s">
        <v>13</v>
      </c>
      <c r="D405" s="37">
        <v>8</v>
      </c>
      <c r="E405" s="36"/>
      <c r="F405" s="35"/>
    </row>
    <row r="406" spans="1:6" s="21" customFormat="1">
      <c r="A406" s="40">
        <f>1+A405</f>
        <v>281</v>
      </c>
      <c r="B406" s="44" t="s">
        <v>140</v>
      </c>
      <c r="C406" s="42" t="s">
        <v>13</v>
      </c>
      <c r="D406" s="41">
        <v>14</v>
      </c>
      <c r="E406" s="36"/>
      <c r="F406" s="35"/>
    </row>
    <row r="407" spans="1:6" s="21" customFormat="1" ht="38.25">
      <c r="A407" s="40">
        <f>1+A406</f>
        <v>282</v>
      </c>
      <c r="B407" s="43" t="s">
        <v>139</v>
      </c>
      <c r="C407" s="46" t="s">
        <v>138</v>
      </c>
      <c r="D407" s="45">
        <v>2</v>
      </c>
      <c r="E407" s="36"/>
      <c r="F407" s="35"/>
    </row>
    <row r="408" spans="1:6" s="21" customFormat="1" ht="38.25">
      <c r="A408" s="40">
        <f>1+A407</f>
        <v>283</v>
      </c>
      <c r="B408" s="43" t="s">
        <v>137</v>
      </c>
      <c r="C408" s="42" t="s">
        <v>13</v>
      </c>
      <c r="D408" s="41">
        <v>1</v>
      </c>
      <c r="E408" s="36"/>
      <c r="F408" s="35"/>
    </row>
    <row r="409" spans="1:6" s="21" customFormat="1" ht="38.25">
      <c r="A409" s="40">
        <f>1+A408</f>
        <v>284</v>
      </c>
      <c r="B409" s="43" t="s">
        <v>136</v>
      </c>
      <c r="C409" s="42" t="s">
        <v>13</v>
      </c>
      <c r="D409" s="41">
        <v>1</v>
      </c>
      <c r="E409" s="36"/>
      <c r="F409" s="35"/>
    </row>
    <row r="410" spans="1:6" s="21" customFormat="1" ht="38.25">
      <c r="A410" s="40">
        <f>1+A409</f>
        <v>285</v>
      </c>
      <c r="B410" s="43" t="s">
        <v>135</v>
      </c>
      <c r="C410" s="42" t="s">
        <v>13</v>
      </c>
      <c r="D410" s="41">
        <v>1</v>
      </c>
      <c r="E410" s="36"/>
      <c r="F410" s="35"/>
    </row>
    <row r="411" spans="1:6" s="21" customFormat="1" ht="38.25">
      <c r="A411" s="40">
        <f>1+A410</f>
        <v>286</v>
      </c>
      <c r="B411" s="43" t="s">
        <v>134</v>
      </c>
      <c r="C411" s="42" t="s">
        <v>132</v>
      </c>
      <c r="D411" s="41">
        <v>1</v>
      </c>
      <c r="E411" s="36"/>
      <c r="F411" s="35"/>
    </row>
    <row r="412" spans="1:6" s="21" customFormat="1">
      <c r="A412" s="40">
        <f>1+A411</f>
        <v>287</v>
      </c>
      <c r="B412" s="44" t="s">
        <v>133</v>
      </c>
      <c r="C412" s="42" t="s">
        <v>132</v>
      </c>
      <c r="D412" s="41">
        <v>6</v>
      </c>
      <c r="E412" s="36"/>
      <c r="F412" s="35"/>
    </row>
    <row r="413" spans="1:6" s="21" customFormat="1">
      <c r="A413" s="40">
        <f>1+A412</f>
        <v>288</v>
      </c>
      <c r="B413" s="44" t="s">
        <v>131</v>
      </c>
      <c r="C413" s="42" t="s">
        <v>128</v>
      </c>
      <c r="D413" s="41">
        <v>0.108</v>
      </c>
      <c r="E413" s="36"/>
      <c r="F413" s="35"/>
    </row>
    <row r="414" spans="1:6" s="21" customFormat="1">
      <c r="A414" s="40">
        <f>1+A413</f>
        <v>289</v>
      </c>
      <c r="B414" s="44" t="s">
        <v>130</v>
      </c>
      <c r="C414" s="42" t="s">
        <v>128</v>
      </c>
      <c r="D414" s="41">
        <v>3.5999999999999997E-2</v>
      </c>
      <c r="E414" s="36"/>
      <c r="F414" s="35"/>
    </row>
    <row r="415" spans="1:6" s="21" customFormat="1">
      <c r="A415" s="40">
        <f>1+A414</f>
        <v>290</v>
      </c>
      <c r="B415" s="44" t="s">
        <v>129</v>
      </c>
      <c r="C415" s="42" t="s">
        <v>128</v>
      </c>
      <c r="D415" s="41">
        <v>3.5999999999999997E-2</v>
      </c>
      <c r="E415" s="36"/>
      <c r="F415" s="35"/>
    </row>
    <row r="416" spans="1:6" s="21" customFormat="1">
      <c r="A416" s="40">
        <f>1+A415</f>
        <v>291</v>
      </c>
      <c r="B416" s="39" t="s">
        <v>127</v>
      </c>
      <c r="C416" s="42" t="s">
        <v>95</v>
      </c>
      <c r="D416" s="41">
        <v>12</v>
      </c>
      <c r="E416" s="36"/>
      <c r="F416" s="35"/>
    </row>
    <row r="417" spans="1:6" s="21" customFormat="1">
      <c r="A417" s="40">
        <f>1+A416</f>
        <v>292</v>
      </c>
      <c r="B417" s="44" t="s">
        <v>126</v>
      </c>
      <c r="C417" s="42" t="s">
        <v>125</v>
      </c>
      <c r="D417" s="41">
        <v>3</v>
      </c>
      <c r="E417" s="36"/>
      <c r="F417" s="35"/>
    </row>
    <row r="418" spans="1:6" s="21" customFormat="1">
      <c r="A418" s="40">
        <f>1+A417</f>
        <v>293</v>
      </c>
      <c r="B418" s="44" t="s">
        <v>124</v>
      </c>
      <c r="C418" s="42" t="s">
        <v>29</v>
      </c>
      <c r="D418" s="41">
        <v>30</v>
      </c>
      <c r="E418" s="36"/>
      <c r="F418" s="35"/>
    </row>
    <row r="419" spans="1:6" s="21" customFormat="1" ht="24">
      <c r="A419" s="40">
        <f>1+A418</f>
        <v>294</v>
      </c>
      <c r="B419" s="39" t="s">
        <v>123</v>
      </c>
      <c r="C419" s="42" t="s">
        <v>29</v>
      </c>
      <c r="D419" s="41">
        <v>32</v>
      </c>
      <c r="E419" s="36"/>
      <c r="F419" s="35"/>
    </row>
    <row r="420" spans="1:6" s="21" customFormat="1" ht="24">
      <c r="A420" s="40">
        <f>1+A419</f>
        <v>295</v>
      </c>
      <c r="B420" s="39" t="s">
        <v>122</v>
      </c>
      <c r="C420" s="42" t="s">
        <v>29</v>
      </c>
      <c r="D420" s="41">
        <v>14</v>
      </c>
      <c r="E420" s="36"/>
      <c r="F420" s="35"/>
    </row>
    <row r="421" spans="1:6" s="21" customFormat="1" ht="36">
      <c r="A421" s="40">
        <f>1+A420</f>
        <v>296</v>
      </c>
      <c r="B421" s="39" t="s">
        <v>121</v>
      </c>
      <c r="C421" s="42" t="s">
        <v>29</v>
      </c>
      <c r="D421" s="41">
        <v>37</v>
      </c>
      <c r="E421" s="36"/>
      <c r="F421" s="35"/>
    </row>
    <row r="422" spans="1:6" s="21" customFormat="1" ht="36">
      <c r="A422" s="40">
        <f>1+A421</f>
        <v>297</v>
      </c>
      <c r="B422" s="39" t="s">
        <v>120</v>
      </c>
      <c r="C422" s="42" t="s">
        <v>29</v>
      </c>
      <c r="D422" s="41">
        <v>69</v>
      </c>
      <c r="E422" s="36"/>
      <c r="F422" s="35"/>
    </row>
    <row r="423" spans="1:6" s="21" customFormat="1" ht="27.75" customHeight="1">
      <c r="A423" s="40">
        <f>1+A422</f>
        <v>298</v>
      </c>
      <c r="B423" s="39" t="s">
        <v>119</v>
      </c>
      <c r="C423" s="42" t="s">
        <v>29</v>
      </c>
      <c r="D423" s="41">
        <v>8</v>
      </c>
      <c r="E423" s="36"/>
      <c r="F423" s="35"/>
    </row>
    <row r="424" spans="1:6" s="21" customFormat="1" ht="27.75" customHeight="1">
      <c r="A424" s="40">
        <f>1+A423</f>
        <v>299</v>
      </c>
      <c r="B424" s="39" t="s">
        <v>118</v>
      </c>
      <c r="C424" s="42" t="s">
        <v>29</v>
      </c>
      <c r="D424" s="41">
        <v>8</v>
      </c>
      <c r="E424" s="36"/>
      <c r="F424" s="35"/>
    </row>
    <row r="425" spans="1:6" s="21" customFormat="1" ht="27.75" customHeight="1">
      <c r="A425" s="40">
        <f>1+A424</f>
        <v>300</v>
      </c>
      <c r="B425" s="39" t="s">
        <v>117</v>
      </c>
      <c r="C425" s="42" t="s">
        <v>29</v>
      </c>
      <c r="D425" s="41">
        <v>12</v>
      </c>
      <c r="E425" s="36"/>
      <c r="F425" s="35"/>
    </row>
    <row r="426" spans="1:6" s="21" customFormat="1" ht="27.75" customHeight="1">
      <c r="A426" s="40">
        <f>1+A425</f>
        <v>301</v>
      </c>
      <c r="B426" s="39" t="s">
        <v>116</v>
      </c>
      <c r="C426" s="42" t="s">
        <v>29</v>
      </c>
      <c r="D426" s="41">
        <v>12</v>
      </c>
      <c r="E426" s="36"/>
      <c r="F426" s="35"/>
    </row>
    <row r="427" spans="1:6" s="21" customFormat="1" ht="27.75" customHeight="1">
      <c r="A427" s="40">
        <f>1+A426</f>
        <v>302</v>
      </c>
      <c r="B427" s="39" t="s">
        <v>115</v>
      </c>
      <c r="C427" s="42" t="s">
        <v>13</v>
      </c>
      <c r="D427" s="41">
        <v>4</v>
      </c>
      <c r="E427" s="36"/>
      <c r="F427" s="35"/>
    </row>
    <row r="428" spans="1:6" s="21" customFormat="1" ht="27.75" customHeight="1">
      <c r="A428" s="40">
        <f>1+A427</f>
        <v>303</v>
      </c>
      <c r="B428" s="39" t="s">
        <v>114</v>
      </c>
      <c r="C428" s="42" t="s">
        <v>13</v>
      </c>
      <c r="D428" s="41">
        <v>4</v>
      </c>
      <c r="E428" s="36"/>
      <c r="F428" s="35"/>
    </row>
    <row r="429" spans="1:6" s="21" customFormat="1" ht="27.75" customHeight="1">
      <c r="A429" s="40">
        <f>1+A428</f>
        <v>304</v>
      </c>
      <c r="B429" s="43" t="s">
        <v>113</v>
      </c>
      <c r="C429" s="42" t="s">
        <v>13</v>
      </c>
      <c r="D429" s="41">
        <v>3</v>
      </c>
      <c r="E429" s="36"/>
      <c r="F429" s="35"/>
    </row>
    <row r="430" spans="1:6" s="21" customFormat="1" ht="27.75" customHeight="1">
      <c r="A430" s="40">
        <f>1+A429</f>
        <v>305</v>
      </c>
      <c r="B430" s="43" t="s">
        <v>112</v>
      </c>
      <c r="C430" s="42" t="s">
        <v>13</v>
      </c>
      <c r="D430" s="41">
        <v>3</v>
      </c>
      <c r="E430" s="36"/>
      <c r="F430" s="35"/>
    </row>
    <row r="431" spans="1:6" s="21" customFormat="1" ht="27.75" customHeight="1">
      <c r="A431" s="40">
        <f>1+A430</f>
        <v>306</v>
      </c>
      <c r="B431" s="43" t="s">
        <v>111</v>
      </c>
      <c r="C431" s="42" t="s">
        <v>13</v>
      </c>
      <c r="D431" s="41">
        <v>3</v>
      </c>
      <c r="E431" s="36"/>
      <c r="F431" s="35"/>
    </row>
    <row r="432" spans="1:6" s="21" customFormat="1" ht="27.75" customHeight="1">
      <c r="A432" s="40">
        <f>1+A431</f>
        <v>307</v>
      </c>
      <c r="B432" s="39" t="s">
        <v>110</v>
      </c>
      <c r="C432" s="38" t="s">
        <v>29</v>
      </c>
      <c r="D432" s="37">
        <v>27</v>
      </c>
      <c r="E432" s="36"/>
      <c r="F432" s="35"/>
    </row>
    <row r="433" spans="1:6" s="21" customFormat="1" ht="27.75" customHeight="1">
      <c r="A433" s="40">
        <f>1+A432</f>
        <v>308</v>
      </c>
      <c r="B433" s="39" t="s">
        <v>109</v>
      </c>
      <c r="C433" s="38" t="s">
        <v>29</v>
      </c>
      <c r="D433" s="37">
        <v>80</v>
      </c>
      <c r="E433" s="36"/>
      <c r="F433" s="35"/>
    </row>
    <row r="434" spans="1:6" ht="24.75" customHeight="1">
      <c r="A434" s="20" t="s">
        <v>108</v>
      </c>
      <c r="B434" s="19"/>
      <c r="C434" s="19"/>
      <c r="D434" s="19"/>
      <c r="E434" s="19"/>
      <c r="F434" s="8"/>
    </row>
    <row r="435" spans="1:6" ht="24.75" customHeight="1">
      <c r="A435" s="20" t="s">
        <v>107</v>
      </c>
      <c r="B435" s="19"/>
      <c r="C435" s="19"/>
      <c r="D435" s="19"/>
      <c r="E435" s="19"/>
      <c r="F435" s="8"/>
    </row>
    <row r="436" spans="1:6" ht="24.75" customHeight="1">
      <c r="A436" s="20" t="s">
        <v>106</v>
      </c>
      <c r="B436" s="19"/>
      <c r="C436" s="19"/>
      <c r="D436" s="19"/>
      <c r="E436" s="19"/>
      <c r="F436" s="8"/>
    </row>
    <row r="437" spans="1:6" ht="25.5" customHeight="1">
      <c r="A437" s="33" t="s">
        <v>105</v>
      </c>
      <c r="B437" s="32"/>
      <c r="C437" s="32"/>
      <c r="D437" s="32"/>
      <c r="E437" s="32"/>
      <c r="F437" s="31"/>
    </row>
    <row r="438" spans="1:6" s="21" customFormat="1" ht="15.75">
      <c r="A438" s="30" t="s">
        <v>104</v>
      </c>
      <c r="B438" s="29"/>
      <c r="C438" s="29"/>
      <c r="D438" s="29"/>
      <c r="E438" s="29"/>
      <c r="F438" s="28"/>
    </row>
    <row r="439" spans="1:6" s="21" customFormat="1" ht="45">
      <c r="A439" s="27">
        <f>1+A433</f>
        <v>309</v>
      </c>
      <c r="B439" s="26" t="s">
        <v>103</v>
      </c>
      <c r="C439" s="25" t="s">
        <v>10</v>
      </c>
      <c r="D439" s="24">
        <f>2787+1338+1614+749</f>
        <v>6488</v>
      </c>
      <c r="E439" s="23"/>
      <c r="F439" s="22"/>
    </row>
    <row r="440" spans="1:6" s="21" customFormat="1" ht="75">
      <c r="A440" s="27">
        <f>1+A439</f>
        <v>310</v>
      </c>
      <c r="B440" s="26" t="s">
        <v>102</v>
      </c>
      <c r="C440" s="25" t="s">
        <v>10</v>
      </c>
      <c r="D440" s="24">
        <f>836+315+123+118+237+614</f>
        <v>2243</v>
      </c>
      <c r="E440" s="23"/>
      <c r="F440" s="22"/>
    </row>
    <row r="441" spans="1:6" s="21" customFormat="1" ht="45">
      <c r="A441" s="27">
        <f>1+A440</f>
        <v>311</v>
      </c>
      <c r="B441" s="26" t="s">
        <v>101</v>
      </c>
      <c r="C441" s="25" t="s">
        <v>10</v>
      </c>
      <c r="D441" s="24">
        <v>6588</v>
      </c>
      <c r="E441" s="23"/>
      <c r="F441" s="22"/>
    </row>
    <row r="442" spans="1:6" s="21" customFormat="1" ht="60">
      <c r="A442" s="27">
        <f>1+A441</f>
        <v>312</v>
      </c>
      <c r="B442" s="26" t="s">
        <v>100</v>
      </c>
      <c r="C442" s="25" t="s">
        <v>29</v>
      </c>
      <c r="D442" s="24">
        <f>757+416</f>
        <v>1173</v>
      </c>
      <c r="E442" s="23"/>
      <c r="F442" s="22"/>
    </row>
    <row r="443" spans="1:6" s="21" customFormat="1" ht="45">
      <c r="A443" s="27">
        <f>1+A442</f>
        <v>313</v>
      </c>
      <c r="B443" s="26" t="s">
        <v>99</v>
      </c>
      <c r="C443" s="25" t="s">
        <v>64</v>
      </c>
      <c r="D443" s="24">
        <v>6.64</v>
      </c>
      <c r="E443" s="23"/>
      <c r="F443" s="22"/>
    </row>
    <row r="444" spans="1:6" s="21" customFormat="1">
      <c r="A444" s="27">
        <f>1+A443</f>
        <v>314</v>
      </c>
      <c r="B444" s="26" t="s">
        <v>98</v>
      </c>
      <c r="C444" s="25" t="s">
        <v>97</v>
      </c>
      <c r="D444" s="24">
        <f>46+95</f>
        <v>141</v>
      </c>
      <c r="E444" s="23"/>
      <c r="F444" s="22"/>
    </row>
    <row r="445" spans="1:6" s="21" customFormat="1">
      <c r="A445" s="27">
        <f>1+A444</f>
        <v>315</v>
      </c>
      <c r="B445" s="26" t="s">
        <v>96</v>
      </c>
      <c r="C445" s="25" t="s">
        <v>95</v>
      </c>
      <c r="D445" s="24">
        <v>1</v>
      </c>
      <c r="E445" s="23"/>
      <c r="F445" s="22"/>
    </row>
    <row r="446" spans="1:6" ht="24.75" customHeight="1">
      <c r="A446" s="27">
        <f>1+A445</f>
        <v>316</v>
      </c>
      <c r="B446" s="26" t="s">
        <v>94</v>
      </c>
      <c r="C446" s="25" t="s">
        <v>13</v>
      </c>
      <c r="D446" s="24">
        <v>8</v>
      </c>
      <c r="E446" s="23"/>
      <c r="F446" s="22"/>
    </row>
    <row r="447" spans="1:6" ht="24.75" customHeight="1">
      <c r="A447" s="20" t="s">
        <v>93</v>
      </c>
      <c r="B447" s="19"/>
      <c r="C447" s="19"/>
      <c r="D447" s="19"/>
      <c r="E447" s="19"/>
      <c r="F447" s="8"/>
    </row>
    <row r="448" spans="1:6" s="21" customFormat="1" ht="15.75">
      <c r="A448" s="30" t="s">
        <v>92</v>
      </c>
      <c r="B448" s="29"/>
      <c r="C448" s="29"/>
      <c r="D448" s="29"/>
      <c r="E448" s="29"/>
      <c r="F448" s="28"/>
    </row>
    <row r="449" spans="1:6" s="21" customFormat="1" ht="18">
      <c r="A449" s="27">
        <f>1+A446</f>
        <v>317</v>
      </c>
      <c r="B449" s="26" t="s">
        <v>91</v>
      </c>
      <c r="C449" s="25" t="s">
        <v>10</v>
      </c>
      <c r="D449" s="24">
        <v>10534</v>
      </c>
      <c r="E449" s="23"/>
      <c r="F449" s="22"/>
    </row>
    <row r="450" spans="1:6" s="21" customFormat="1" ht="30" customHeight="1">
      <c r="A450" s="27">
        <f>1+A449</f>
        <v>318</v>
      </c>
      <c r="B450" s="26" t="s">
        <v>90</v>
      </c>
      <c r="C450" s="25" t="s">
        <v>64</v>
      </c>
      <c r="D450" s="24">
        <v>2661</v>
      </c>
      <c r="E450" s="23"/>
      <c r="F450" s="22"/>
    </row>
    <row r="451" spans="1:6" s="21" customFormat="1" ht="45">
      <c r="A451" s="27">
        <f>1+A450</f>
        <v>319</v>
      </c>
      <c r="B451" s="26" t="s">
        <v>89</v>
      </c>
      <c r="C451" s="25" t="s">
        <v>64</v>
      </c>
      <c r="D451" s="24">
        <v>2370</v>
      </c>
      <c r="E451" s="23"/>
      <c r="F451" s="22"/>
    </row>
    <row r="452" spans="1:6" s="21" customFormat="1" ht="45">
      <c r="A452" s="27">
        <f>1+A451</f>
        <v>320</v>
      </c>
      <c r="B452" s="26" t="s">
        <v>88</v>
      </c>
      <c r="C452" s="25" t="s">
        <v>64</v>
      </c>
      <c r="D452" s="24">
        <v>10644</v>
      </c>
      <c r="E452" s="23"/>
      <c r="F452" s="22"/>
    </row>
    <row r="453" spans="1:6" s="21" customFormat="1" ht="30">
      <c r="A453" s="27">
        <f>1+A452</f>
        <v>321</v>
      </c>
      <c r="B453" s="26" t="s">
        <v>87</v>
      </c>
      <c r="C453" s="25" t="s">
        <v>10</v>
      </c>
      <c r="D453" s="24">
        <v>20123</v>
      </c>
      <c r="E453" s="23"/>
      <c r="F453" s="22"/>
    </row>
    <row r="454" spans="1:6" s="21" customFormat="1" ht="30">
      <c r="A454" s="27">
        <f>1+A453</f>
        <v>322</v>
      </c>
      <c r="B454" s="26" t="s">
        <v>86</v>
      </c>
      <c r="C454" s="25" t="s">
        <v>10</v>
      </c>
      <c r="D454" s="24">
        <v>5366</v>
      </c>
      <c r="E454" s="23"/>
      <c r="F454" s="22"/>
    </row>
    <row r="455" spans="1:6" ht="24.75" customHeight="1">
      <c r="A455" s="20" t="s">
        <v>85</v>
      </c>
      <c r="B455" s="19"/>
      <c r="C455" s="19"/>
      <c r="D455" s="19"/>
      <c r="E455" s="19"/>
      <c r="F455" s="8"/>
    </row>
    <row r="456" spans="1:6" s="21" customFormat="1" ht="15.75">
      <c r="A456" s="30" t="s">
        <v>84</v>
      </c>
      <c r="B456" s="29"/>
      <c r="C456" s="29"/>
      <c r="D456" s="29"/>
      <c r="E456" s="29"/>
      <c r="F456" s="28"/>
    </row>
    <row r="457" spans="1:6" s="21" customFormat="1" ht="30">
      <c r="A457" s="27">
        <f>1+A454</f>
        <v>323</v>
      </c>
      <c r="B457" s="26" t="s">
        <v>83</v>
      </c>
      <c r="C457" s="25" t="s">
        <v>10</v>
      </c>
      <c r="D457" s="24">
        <v>14220.25</v>
      </c>
      <c r="E457" s="23"/>
      <c r="F457" s="22"/>
    </row>
    <row r="458" spans="1:6" s="21" customFormat="1" ht="30">
      <c r="A458" s="27">
        <f>1+A454</f>
        <v>323</v>
      </c>
      <c r="B458" s="26" t="s">
        <v>45</v>
      </c>
      <c r="C458" s="25" t="s">
        <v>10</v>
      </c>
      <c r="D458" s="24">
        <v>14220.25</v>
      </c>
      <c r="E458" s="23"/>
      <c r="F458" s="22"/>
    </row>
    <row r="459" spans="1:6" s="21" customFormat="1" ht="30">
      <c r="A459" s="27">
        <f>1+A458</f>
        <v>324</v>
      </c>
      <c r="B459" s="26" t="s">
        <v>61</v>
      </c>
      <c r="C459" s="25" t="s">
        <v>10</v>
      </c>
      <c r="D459" s="24">
        <v>14220.25</v>
      </c>
      <c r="E459" s="23"/>
      <c r="F459" s="22"/>
    </row>
    <row r="460" spans="1:6" s="21" customFormat="1" ht="30">
      <c r="A460" s="27">
        <f>1+A459</f>
        <v>325</v>
      </c>
      <c r="B460" s="26" t="s">
        <v>55</v>
      </c>
      <c r="C460" s="25" t="s">
        <v>29</v>
      </c>
      <c r="D460" s="24">
        <v>3505</v>
      </c>
      <c r="E460" s="23"/>
      <c r="F460" s="22"/>
    </row>
    <row r="461" spans="1:6" s="21" customFormat="1" ht="30">
      <c r="A461" s="27">
        <f>1+A460</f>
        <v>326</v>
      </c>
      <c r="B461" s="26" t="s">
        <v>67</v>
      </c>
      <c r="C461" s="25" t="s">
        <v>10</v>
      </c>
      <c r="D461" s="24">
        <v>12885</v>
      </c>
      <c r="E461" s="23"/>
      <c r="F461" s="22"/>
    </row>
    <row r="462" spans="1:6" s="21" customFormat="1" ht="60">
      <c r="A462" s="27">
        <f>1+A461</f>
        <v>327</v>
      </c>
      <c r="B462" s="26" t="s">
        <v>82</v>
      </c>
      <c r="C462" s="25" t="s">
        <v>10</v>
      </c>
      <c r="D462" s="24">
        <v>12885</v>
      </c>
      <c r="E462" s="23"/>
      <c r="F462" s="22"/>
    </row>
    <row r="463" spans="1:6" s="21" customFormat="1" ht="60">
      <c r="A463" s="27">
        <f>1+A462</f>
        <v>328</v>
      </c>
      <c r="B463" s="26" t="s">
        <v>81</v>
      </c>
      <c r="C463" s="25" t="s">
        <v>10</v>
      </c>
      <c r="D463" s="24">
        <v>12885</v>
      </c>
      <c r="E463" s="23"/>
      <c r="F463" s="22"/>
    </row>
    <row r="464" spans="1:6" s="21" customFormat="1" ht="75">
      <c r="A464" s="27">
        <f>1+A463</f>
        <v>329</v>
      </c>
      <c r="B464" s="26" t="s">
        <v>71</v>
      </c>
      <c r="C464" s="25" t="s">
        <v>10</v>
      </c>
      <c r="D464" s="24">
        <v>12885</v>
      </c>
      <c r="E464" s="23"/>
      <c r="F464" s="22"/>
    </row>
    <row r="465" spans="1:6" s="21" customFormat="1" ht="30">
      <c r="A465" s="27">
        <f>1+A464</f>
        <v>330</v>
      </c>
      <c r="B465" s="26" t="s">
        <v>80</v>
      </c>
      <c r="C465" s="25" t="s">
        <v>10</v>
      </c>
      <c r="D465" s="24">
        <v>329</v>
      </c>
      <c r="E465" s="23"/>
      <c r="F465" s="22"/>
    </row>
    <row r="466" spans="1:6" s="21" customFormat="1" ht="75">
      <c r="A466" s="27">
        <f>1+A465</f>
        <v>331</v>
      </c>
      <c r="B466" s="26" t="s">
        <v>58</v>
      </c>
      <c r="C466" s="25" t="s">
        <v>10</v>
      </c>
      <c r="D466" s="24">
        <v>329</v>
      </c>
      <c r="E466" s="23"/>
      <c r="F466" s="22"/>
    </row>
    <row r="467" spans="1:6" ht="37.5" customHeight="1">
      <c r="A467" s="20" t="s">
        <v>79</v>
      </c>
      <c r="B467" s="19"/>
      <c r="C467" s="19"/>
      <c r="D467" s="19"/>
      <c r="E467" s="19"/>
      <c r="F467" s="8"/>
    </row>
    <row r="468" spans="1:6" s="21" customFormat="1" ht="15.75">
      <c r="A468" s="30" t="s">
        <v>78</v>
      </c>
      <c r="B468" s="29"/>
      <c r="C468" s="29"/>
      <c r="D468" s="29"/>
      <c r="E468" s="29"/>
      <c r="F468" s="28"/>
    </row>
    <row r="469" spans="1:6" s="21" customFormat="1" ht="30">
      <c r="A469" s="27">
        <f>1+A466</f>
        <v>332</v>
      </c>
      <c r="B469" s="26" t="s">
        <v>45</v>
      </c>
      <c r="C469" s="25" t="s">
        <v>10</v>
      </c>
      <c r="D469" s="24">
        <v>397</v>
      </c>
      <c r="E469" s="23"/>
      <c r="F469" s="22"/>
    </row>
    <row r="470" spans="1:6" s="21" customFormat="1" ht="30">
      <c r="A470" s="27">
        <f>1+A469</f>
        <v>333</v>
      </c>
      <c r="B470" s="26" t="s">
        <v>61</v>
      </c>
      <c r="C470" s="25" t="s">
        <v>10</v>
      </c>
      <c r="D470" s="24">
        <v>397</v>
      </c>
      <c r="E470" s="23"/>
      <c r="F470" s="22"/>
    </row>
    <row r="471" spans="1:6" s="21" customFormat="1" ht="30">
      <c r="A471" s="27">
        <f>1+A470</f>
        <v>334</v>
      </c>
      <c r="B471" s="26" t="s">
        <v>55</v>
      </c>
      <c r="C471" s="25" t="s">
        <v>29</v>
      </c>
      <c r="D471" s="24">
        <v>210</v>
      </c>
      <c r="E471" s="23"/>
      <c r="F471" s="22"/>
    </row>
    <row r="472" spans="1:6" s="21" customFormat="1" ht="30">
      <c r="A472" s="27">
        <f>1+A471</f>
        <v>335</v>
      </c>
      <c r="B472" s="26" t="s">
        <v>67</v>
      </c>
      <c r="C472" s="25" t="s">
        <v>10</v>
      </c>
      <c r="D472" s="24">
        <v>334</v>
      </c>
      <c r="E472" s="23"/>
      <c r="F472" s="22"/>
    </row>
    <row r="473" spans="1:6" s="21" customFormat="1" ht="60">
      <c r="A473" s="27">
        <f>1+A472</f>
        <v>336</v>
      </c>
      <c r="B473" s="26" t="s">
        <v>77</v>
      </c>
      <c r="C473" s="25" t="s">
        <v>10</v>
      </c>
      <c r="D473" s="24">
        <v>334</v>
      </c>
      <c r="E473" s="23"/>
      <c r="F473" s="22"/>
    </row>
    <row r="474" spans="1:6" s="21" customFormat="1" ht="60">
      <c r="A474" s="27">
        <f>1+A473</f>
        <v>337</v>
      </c>
      <c r="B474" s="26" t="s">
        <v>76</v>
      </c>
      <c r="C474" s="25" t="s">
        <v>10</v>
      </c>
      <c r="D474" s="24">
        <v>334</v>
      </c>
      <c r="E474" s="23"/>
      <c r="F474" s="22"/>
    </row>
    <row r="475" spans="1:6" s="21" customFormat="1" ht="75">
      <c r="A475" s="27">
        <f>1+A474</f>
        <v>338</v>
      </c>
      <c r="B475" s="26" t="s">
        <v>71</v>
      </c>
      <c r="C475" s="25" t="s">
        <v>10</v>
      </c>
      <c r="D475" s="24">
        <v>334</v>
      </c>
      <c r="E475" s="23"/>
      <c r="F475" s="22"/>
    </row>
    <row r="476" spans="1:6" ht="37.5" customHeight="1">
      <c r="A476" s="20" t="s">
        <v>75</v>
      </c>
      <c r="B476" s="19"/>
      <c r="C476" s="19"/>
      <c r="D476" s="19"/>
      <c r="E476" s="19"/>
      <c r="F476" s="8"/>
    </row>
    <row r="477" spans="1:6" s="21" customFormat="1" ht="24" customHeight="1">
      <c r="A477" s="30" t="s">
        <v>74</v>
      </c>
      <c r="B477" s="29"/>
      <c r="C477" s="29"/>
      <c r="D477" s="29"/>
      <c r="E477" s="29"/>
      <c r="F477" s="28"/>
    </row>
    <row r="478" spans="1:6" s="21" customFormat="1" ht="18">
      <c r="A478" s="27">
        <f>1+A475</f>
        <v>339</v>
      </c>
      <c r="B478" s="26" t="s">
        <v>73</v>
      </c>
      <c r="C478" s="25" t="s">
        <v>10</v>
      </c>
      <c r="D478" s="24">
        <v>101</v>
      </c>
      <c r="E478" s="23"/>
      <c r="F478" s="22"/>
    </row>
    <row r="479" spans="1:6" s="21" customFormat="1" ht="30">
      <c r="A479" s="27">
        <f>1+A478</f>
        <v>340</v>
      </c>
      <c r="B479" s="26" t="s">
        <v>45</v>
      </c>
      <c r="C479" s="25" t="s">
        <v>10</v>
      </c>
      <c r="D479" s="24">
        <v>101</v>
      </c>
      <c r="E479" s="23"/>
      <c r="F479" s="22"/>
    </row>
    <row r="480" spans="1:6" s="21" customFormat="1" ht="30">
      <c r="A480" s="27">
        <f>1+A479</f>
        <v>341</v>
      </c>
      <c r="B480" s="26" t="s">
        <v>61</v>
      </c>
      <c r="C480" s="25" t="s">
        <v>10</v>
      </c>
      <c r="D480" s="24">
        <v>101</v>
      </c>
      <c r="E480" s="23"/>
      <c r="F480" s="22"/>
    </row>
    <row r="481" spans="1:6" s="21" customFormat="1" ht="30">
      <c r="A481" s="27">
        <f>1+A480</f>
        <v>342</v>
      </c>
      <c r="B481" s="26" t="s">
        <v>55</v>
      </c>
      <c r="C481" s="25" t="s">
        <v>29</v>
      </c>
      <c r="D481" s="24">
        <v>68</v>
      </c>
      <c r="E481" s="23"/>
      <c r="F481" s="22"/>
    </row>
    <row r="482" spans="1:6" s="21" customFormat="1" ht="30">
      <c r="A482" s="27">
        <f>1+A481</f>
        <v>343</v>
      </c>
      <c r="B482" s="26" t="s">
        <v>67</v>
      </c>
      <c r="C482" s="25" t="s">
        <v>10</v>
      </c>
      <c r="D482" s="24">
        <v>101</v>
      </c>
      <c r="E482" s="23"/>
      <c r="F482" s="22"/>
    </row>
    <row r="483" spans="1:6" s="21" customFormat="1" ht="60">
      <c r="A483" s="27">
        <f>1+A482</f>
        <v>344</v>
      </c>
      <c r="B483" s="26" t="s">
        <v>66</v>
      </c>
      <c r="C483" s="25" t="s">
        <v>10</v>
      </c>
      <c r="D483" s="24">
        <v>101</v>
      </c>
      <c r="E483" s="23"/>
      <c r="F483" s="22"/>
    </row>
    <row r="484" spans="1:6" s="21" customFormat="1" ht="30">
      <c r="A484" s="27">
        <f>1+A483</f>
        <v>345</v>
      </c>
      <c r="B484" s="26" t="s">
        <v>72</v>
      </c>
      <c r="C484" s="25" t="s">
        <v>10</v>
      </c>
      <c r="D484" s="24">
        <v>95</v>
      </c>
      <c r="E484" s="23"/>
      <c r="F484" s="22"/>
    </row>
    <row r="485" spans="1:6" s="21" customFormat="1" ht="75">
      <c r="A485" s="27">
        <f>1+A484</f>
        <v>346</v>
      </c>
      <c r="B485" s="26" t="s">
        <v>71</v>
      </c>
      <c r="C485" s="25" t="s">
        <v>10</v>
      </c>
      <c r="D485" s="24">
        <v>299</v>
      </c>
      <c r="E485" s="23"/>
      <c r="F485" s="22"/>
    </row>
    <row r="486" spans="1:6" ht="36.75" customHeight="1">
      <c r="A486" s="20" t="s">
        <v>70</v>
      </c>
      <c r="B486" s="19"/>
      <c r="C486" s="19"/>
      <c r="D486" s="19"/>
      <c r="E486" s="19"/>
      <c r="F486" s="8"/>
    </row>
    <row r="487" spans="1:6" s="21" customFormat="1" ht="24" customHeight="1">
      <c r="A487" s="30" t="s">
        <v>69</v>
      </c>
      <c r="B487" s="29"/>
      <c r="C487" s="29"/>
      <c r="D487" s="29"/>
      <c r="E487" s="29"/>
      <c r="F487" s="28"/>
    </row>
    <row r="488" spans="1:6" s="21" customFormat="1" ht="45">
      <c r="A488" s="27">
        <f>1+A485</f>
        <v>347</v>
      </c>
      <c r="B488" s="26" t="s">
        <v>68</v>
      </c>
      <c r="C488" s="25" t="s">
        <v>10</v>
      </c>
      <c r="D488" s="24">
        <v>103</v>
      </c>
      <c r="E488" s="23"/>
      <c r="F488" s="22"/>
    </row>
    <row r="489" spans="1:6" s="21" customFormat="1" ht="30">
      <c r="A489" s="27">
        <f>1+A488</f>
        <v>348</v>
      </c>
      <c r="B489" s="26" t="s">
        <v>45</v>
      </c>
      <c r="C489" s="25" t="s">
        <v>10</v>
      </c>
      <c r="D489" s="24">
        <v>103</v>
      </c>
      <c r="E489" s="23"/>
      <c r="F489" s="22"/>
    </row>
    <row r="490" spans="1:6" s="21" customFormat="1" ht="30">
      <c r="A490" s="27">
        <f>1+A489</f>
        <v>349</v>
      </c>
      <c r="B490" s="26" t="s">
        <v>67</v>
      </c>
      <c r="C490" s="25" t="s">
        <v>10</v>
      </c>
      <c r="D490" s="24">
        <v>103</v>
      </c>
      <c r="E490" s="23"/>
      <c r="F490" s="22"/>
    </row>
    <row r="491" spans="1:6" s="21" customFormat="1" ht="30">
      <c r="A491" s="27">
        <f>1+A490</f>
        <v>350</v>
      </c>
      <c r="B491" s="26" t="s">
        <v>61</v>
      </c>
      <c r="C491" s="25" t="s">
        <v>10</v>
      </c>
      <c r="D491" s="24">
        <v>101</v>
      </c>
      <c r="E491" s="23"/>
      <c r="F491" s="22"/>
    </row>
    <row r="492" spans="1:6" s="21" customFormat="1" ht="30">
      <c r="A492" s="27">
        <f>1+A491</f>
        <v>351</v>
      </c>
      <c r="B492" s="26" t="s">
        <v>55</v>
      </c>
      <c r="C492" s="25" t="s">
        <v>29</v>
      </c>
      <c r="D492" s="24">
        <v>42</v>
      </c>
      <c r="E492" s="23"/>
      <c r="F492" s="22"/>
    </row>
    <row r="493" spans="1:6" s="21" customFormat="1" ht="45">
      <c r="A493" s="27">
        <f>1+A492</f>
        <v>352</v>
      </c>
      <c r="B493" s="26" t="s">
        <v>54</v>
      </c>
      <c r="C493" s="25" t="s">
        <v>10</v>
      </c>
      <c r="D493" s="24">
        <v>103</v>
      </c>
      <c r="E493" s="23"/>
      <c r="F493" s="22"/>
    </row>
    <row r="494" spans="1:6" s="21" customFormat="1" ht="60">
      <c r="A494" s="27">
        <f>1+A493</f>
        <v>353</v>
      </c>
      <c r="B494" s="26" t="s">
        <v>66</v>
      </c>
      <c r="C494" s="25" t="s">
        <v>10</v>
      </c>
      <c r="D494" s="24">
        <v>101</v>
      </c>
      <c r="E494" s="23"/>
      <c r="F494" s="22"/>
    </row>
    <row r="495" spans="1:6" s="21" customFormat="1" ht="30">
      <c r="A495" s="27">
        <f>1+A494</f>
        <v>354</v>
      </c>
      <c r="B495" s="26" t="s">
        <v>65</v>
      </c>
      <c r="C495" s="25" t="s">
        <v>64</v>
      </c>
      <c r="D495" s="24">
        <v>6.94</v>
      </c>
      <c r="E495" s="23"/>
      <c r="F495" s="22"/>
    </row>
    <row r="496" spans="1:6" ht="24.75" customHeight="1">
      <c r="A496" s="20" t="s">
        <v>63</v>
      </c>
      <c r="B496" s="19"/>
      <c r="C496" s="19"/>
      <c r="D496" s="19"/>
      <c r="E496" s="19"/>
      <c r="F496" s="8"/>
    </row>
    <row r="497" spans="1:6" s="21" customFormat="1" ht="24" customHeight="1">
      <c r="A497" s="30" t="s">
        <v>62</v>
      </c>
      <c r="B497" s="29"/>
      <c r="C497" s="29"/>
      <c r="D497" s="29"/>
      <c r="E497" s="29"/>
      <c r="F497" s="28"/>
    </row>
    <row r="498" spans="1:6" s="21" customFormat="1" ht="60">
      <c r="A498" s="27">
        <f>1+A495</f>
        <v>355</v>
      </c>
      <c r="B498" s="26" t="s">
        <v>46</v>
      </c>
      <c r="C498" s="25" t="s">
        <v>10</v>
      </c>
      <c r="D498" s="24">
        <v>273.39999999999998</v>
      </c>
      <c r="E498" s="23"/>
      <c r="F498" s="22"/>
    </row>
    <row r="499" spans="1:6" s="21" customFormat="1" ht="30">
      <c r="A499" s="27">
        <f>1+A498</f>
        <v>356</v>
      </c>
      <c r="B499" s="26" t="s">
        <v>45</v>
      </c>
      <c r="C499" s="25" t="s">
        <v>10</v>
      </c>
      <c r="D499" s="24">
        <v>273.39999999999998</v>
      </c>
      <c r="E499" s="23"/>
      <c r="F499" s="22"/>
    </row>
    <row r="500" spans="1:6" s="21" customFormat="1" ht="30">
      <c r="A500" s="27">
        <f>1+A499</f>
        <v>357</v>
      </c>
      <c r="B500" s="26" t="s">
        <v>61</v>
      </c>
      <c r="C500" s="25" t="s">
        <v>10</v>
      </c>
      <c r="D500" s="24">
        <v>273.39999999999998</v>
      </c>
      <c r="E500" s="23"/>
      <c r="F500" s="22"/>
    </row>
    <row r="501" spans="1:6" s="21" customFormat="1" ht="30">
      <c r="A501" s="27">
        <f>1+A500</f>
        <v>358</v>
      </c>
      <c r="B501" s="26" t="s">
        <v>55</v>
      </c>
      <c r="C501" s="25" t="s">
        <v>29</v>
      </c>
      <c r="D501" s="24">
        <v>124</v>
      </c>
      <c r="E501" s="23"/>
      <c r="F501" s="22"/>
    </row>
    <row r="502" spans="1:6" s="21" customFormat="1" ht="60">
      <c r="A502" s="27">
        <f>1+A501</f>
        <v>359</v>
      </c>
      <c r="B502" s="26" t="s">
        <v>60</v>
      </c>
      <c r="C502" s="25" t="s">
        <v>10</v>
      </c>
      <c r="D502" s="24">
        <v>230</v>
      </c>
      <c r="E502" s="23"/>
      <c r="F502" s="22"/>
    </row>
    <row r="503" spans="1:6" s="21" customFormat="1" ht="45">
      <c r="A503" s="27">
        <f>1+A502</f>
        <v>360</v>
      </c>
      <c r="B503" s="26" t="s">
        <v>59</v>
      </c>
      <c r="C503" s="25" t="s">
        <v>10</v>
      </c>
      <c r="D503" s="24">
        <v>230</v>
      </c>
      <c r="E503" s="23"/>
      <c r="F503" s="22"/>
    </row>
    <row r="504" spans="1:6" s="21" customFormat="1" ht="75">
      <c r="A504" s="27">
        <f>1+A503</f>
        <v>361</v>
      </c>
      <c r="B504" s="26" t="s">
        <v>58</v>
      </c>
      <c r="C504" s="25" t="s">
        <v>10</v>
      </c>
      <c r="D504" s="24">
        <v>230</v>
      </c>
      <c r="E504" s="23"/>
      <c r="F504" s="22"/>
    </row>
    <row r="505" spans="1:6" ht="24.75" customHeight="1">
      <c r="A505" s="20" t="s">
        <v>57</v>
      </c>
      <c r="B505" s="19"/>
      <c r="C505" s="19"/>
      <c r="D505" s="19"/>
      <c r="E505" s="19"/>
      <c r="F505" s="8"/>
    </row>
    <row r="506" spans="1:6" s="21" customFormat="1" ht="24" customHeight="1">
      <c r="A506" s="30" t="s">
        <v>56</v>
      </c>
      <c r="B506" s="29"/>
      <c r="C506" s="29"/>
      <c r="D506" s="29"/>
      <c r="E506" s="29"/>
      <c r="F506" s="28"/>
    </row>
    <row r="507" spans="1:6" s="21" customFormat="1" ht="60">
      <c r="A507" s="27">
        <f>1+A504</f>
        <v>362</v>
      </c>
      <c r="B507" s="26" t="s">
        <v>46</v>
      </c>
      <c r="C507" s="25" t="s">
        <v>10</v>
      </c>
      <c r="D507" s="24">
        <v>380</v>
      </c>
      <c r="E507" s="23"/>
      <c r="F507" s="22"/>
    </row>
    <row r="508" spans="1:6" s="21" customFormat="1" ht="30">
      <c r="A508" s="27">
        <f>1+A507</f>
        <v>363</v>
      </c>
      <c r="B508" s="26" t="s">
        <v>45</v>
      </c>
      <c r="C508" s="25"/>
      <c r="D508" s="24">
        <v>380</v>
      </c>
      <c r="E508" s="23"/>
      <c r="F508" s="22"/>
    </row>
    <row r="509" spans="1:6" s="21" customFormat="1" ht="30">
      <c r="A509" s="27">
        <f>1+A508</f>
        <v>364</v>
      </c>
      <c r="B509" s="26" t="s">
        <v>55</v>
      </c>
      <c r="C509" s="25" t="s">
        <v>29</v>
      </c>
      <c r="D509" s="24">
        <v>474</v>
      </c>
      <c r="E509" s="23"/>
      <c r="F509" s="22"/>
    </row>
    <row r="510" spans="1:6" s="21" customFormat="1" ht="45">
      <c r="A510" s="27">
        <f>1+A509</f>
        <v>365</v>
      </c>
      <c r="B510" s="26" t="s">
        <v>54</v>
      </c>
      <c r="C510" s="25" t="s">
        <v>10</v>
      </c>
      <c r="D510" s="24">
        <v>380</v>
      </c>
      <c r="E510" s="23"/>
      <c r="F510" s="22"/>
    </row>
    <row r="511" spans="1:6" ht="24.75" customHeight="1">
      <c r="A511" s="20" t="s">
        <v>53</v>
      </c>
      <c r="B511" s="19"/>
      <c r="C511" s="19"/>
      <c r="D511" s="19"/>
      <c r="E511" s="19"/>
      <c r="F511" s="8"/>
    </row>
    <row r="512" spans="1:6" s="21" customFormat="1" ht="24" customHeight="1">
      <c r="A512" s="30" t="s">
        <v>52</v>
      </c>
      <c r="B512" s="29"/>
      <c r="C512" s="29"/>
      <c r="D512" s="29"/>
      <c r="E512" s="29"/>
      <c r="F512" s="28"/>
    </row>
    <row r="513" spans="1:6" s="21" customFormat="1" ht="60">
      <c r="A513" s="27">
        <f>1+A510</f>
        <v>366</v>
      </c>
      <c r="B513" s="26" t="s">
        <v>46</v>
      </c>
      <c r="C513" s="25" t="s">
        <v>10</v>
      </c>
      <c r="D513" s="24">
        <v>3428</v>
      </c>
      <c r="E513" s="23"/>
      <c r="F513" s="22"/>
    </row>
    <row r="514" spans="1:6" s="21" customFormat="1" ht="30">
      <c r="A514" s="27">
        <f>1+A513</f>
        <v>367</v>
      </c>
      <c r="B514" s="26" t="s">
        <v>45</v>
      </c>
      <c r="C514" s="25" t="s">
        <v>10</v>
      </c>
      <c r="D514" s="24">
        <v>3428</v>
      </c>
      <c r="E514" s="23"/>
      <c r="F514" s="22"/>
    </row>
    <row r="515" spans="1:6" s="21" customFormat="1" ht="30">
      <c r="A515" s="27">
        <f>1+A514</f>
        <v>368</v>
      </c>
      <c r="B515" s="26" t="s">
        <v>51</v>
      </c>
      <c r="C515" s="25" t="s">
        <v>10</v>
      </c>
      <c r="D515" s="24">
        <v>3428</v>
      </c>
      <c r="E515" s="23"/>
      <c r="F515" s="22"/>
    </row>
    <row r="516" spans="1:6" s="21" customFormat="1" ht="30">
      <c r="A516" s="27">
        <f>1+A515</f>
        <v>369</v>
      </c>
      <c r="B516" s="26" t="s">
        <v>44</v>
      </c>
      <c r="C516" s="25" t="s">
        <v>29</v>
      </c>
      <c r="D516" s="24">
        <v>2713</v>
      </c>
      <c r="E516" s="23"/>
      <c r="F516" s="22"/>
    </row>
    <row r="517" spans="1:6" s="21" customFormat="1" ht="30">
      <c r="A517" s="27">
        <f>1+A516</f>
        <v>370</v>
      </c>
      <c r="B517" s="26" t="s">
        <v>50</v>
      </c>
      <c r="C517" s="25" t="s">
        <v>10</v>
      </c>
      <c r="D517" s="24">
        <v>3428</v>
      </c>
      <c r="E517" s="23"/>
      <c r="F517" s="22"/>
    </row>
    <row r="518" spans="1:6" s="21" customFormat="1" ht="75">
      <c r="A518" s="27">
        <f>1+A517</f>
        <v>371</v>
      </c>
      <c r="B518" s="26" t="s">
        <v>49</v>
      </c>
      <c r="C518" s="25" t="s">
        <v>10</v>
      </c>
      <c r="D518" s="24">
        <v>3428</v>
      </c>
      <c r="E518" s="23"/>
      <c r="F518" s="22"/>
    </row>
    <row r="519" spans="1:6" ht="24.75" customHeight="1">
      <c r="A519" s="20" t="s">
        <v>48</v>
      </c>
      <c r="B519" s="19"/>
      <c r="C519" s="19"/>
      <c r="D519" s="19"/>
      <c r="E519" s="19"/>
      <c r="F519" s="8"/>
    </row>
    <row r="520" spans="1:6" s="21" customFormat="1" ht="24" customHeight="1">
      <c r="A520" s="30" t="s">
        <v>47</v>
      </c>
      <c r="B520" s="29"/>
      <c r="C520" s="29"/>
      <c r="D520" s="29"/>
      <c r="E520" s="29"/>
      <c r="F520" s="28"/>
    </row>
    <row r="521" spans="1:6" s="21" customFormat="1" ht="60">
      <c r="A521" s="27">
        <f>1+A518</f>
        <v>372</v>
      </c>
      <c r="B521" s="26" t="s">
        <v>46</v>
      </c>
      <c r="C521" s="25" t="s">
        <v>10</v>
      </c>
      <c r="D521" s="24">
        <v>6613</v>
      </c>
      <c r="E521" s="23"/>
      <c r="F521" s="22"/>
    </row>
    <row r="522" spans="1:6" s="21" customFormat="1" ht="30">
      <c r="A522" s="27">
        <f>1+A521</f>
        <v>373</v>
      </c>
      <c r="B522" s="26" t="s">
        <v>45</v>
      </c>
      <c r="C522" s="25" t="s">
        <v>10</v>
      </c>
      <c r="D522" s="24">
        <v>6613</v>
      </c>
      <c r="E522" s="23"/>
      <c r="F522" s="22"/>
    </row>
    <row r="523" spans="1:6" s="21" customFormat="1" ht="30">
      <c r="A523" s="27">
        <f>1+A522</f>
        <v>374</v>
      </c>
      <c r="B523" s="26" t="s">
        <v>44</v>
      </c>
      <c r="C523" s="25" t="s">
        <v>29</v>
      </c>
      <c r="D523" s="24">
        <v>5230</v>
      </c>
      <c r="E523" s="23"/>
      <c r="F523" s="22"/>
    </row>
    <row r="524" spans="1:6" s="21" customFormat="1" ht="30">
      <c r="A524" s="27">
        <f>1+A523</f>
        <v>375</v>
      </c>
      <c r="B524" s="26" t="s">
        <v>43</v>
      </c>
      <c r="C524" s="25" t="s">
        <v>10</v>
      </c>
      <c r="D524" s="24">
        <v>6613</v>
      </c>
      <c r="E524" s="23"/>
      <c r="F524" s="22"/>
    </row>
    <row r="525" spans="1:6" s="21" customFormat="1" ht="60">
      <c r="A525" s="27">
        <f>1+A524</f>
        <v>376</v>
      </c>
      <c r="B525" s="26" t="s">
        <v>42</v>
      </c>
      <c r="C525" s="25" t="s">
        <v>10</v>
      </c>
      <c r="D525" s="24">
        <v>6613</v>
      </c>
      <c r="E525" s="23"/>
      <c r="F525" s="22"/>
    </row>
    <row r="526" spans="1:6" ht="24.75" customHeight="1">
      <c r="A526" s="20" t="s">
        <v>41</v>
      </c>
      <c r="B526" s="19"/>
      <c r="C526" s="19"/>
      <c r="D526" s="19"/>
      <c r="E526" s="19"/>
      <c r="F526" s="8"/>
    </row>
    <row r="527" spans="1:6" s="21" customFormat="1" ht="24" customHeight="1">
      <c r="A527" s="30" t="s">
        <v>40</v>
      </c>
      <c r="B527" s="29"/>
      <c r="C527" s="29"/>
      <c r="D527" s="29"/>
      <c r="E527" s="29"/>
      <c r="F527" s="28"/>
    </row>
    <row r="528" spans="1:6" s="21" customFormat="1" ht="30">
      <c r="A528" s="27">
        <f>1+A525</f>
        <v>377</v>
      </c>
      <c r="B528" s="26" t="s">
        <v>39</v>
      </c>
      <c r="C528" s="25" t="s">
        <v>13</v>
      </c>
      <c r="D528" s="24">
        <v>102</v>
      </c>
      <c r="E528" s="23"/>
      <c r="F528" s="22"/>
    </row>
    <row r="529" spans="1:6" s="21" customFormat="1" ht="45">
      <c r="A529" s="27">
        <f>1+A528</f>
        <v>378</v>
      </c>
      <c r="B529" s="26" t="s">
        <v>38</v>
      </c>
      <c r="C529" s="25" t="s">
        <v>10</v>
      </c>
      <c r="D529" s="24">
        <f>78.51+218.5</f>
        <v>297.01</v>
      </c>
      <c r="E529" s="23"/>
      <c r="F529" s="22"/>
    </row>
    <row r="530" spans="1:6" s="21" customFormat="1" ht="60">
      <c r="A530" s="27">
        <f>1+A529</f>
        <v>379</v>
      </c>
      <c r="B530" s="26" t="s">
        <v>37</v>
      </c>
      <c r="C530" s="25" t="s">
        <v>10</v>
      </c>
      <c r="D530" s="24">
        <f>169.7+220.4+33.8</f>
        <v>423.90000000000003</v>
      </c>
      <c r="E530" s="23"/>
      <c r="F530" s="22"/>
    </row>
    <row r="531" spans="1:6" s="21" customFormat="1">
      <c r="A531" s="27">
        <f>1+A530</f>
        <v>380</v>
      </c>
      <c r="B531" s="26" t="s">
        <v>36</v>
      </c>
      <c r="C531" s="25" t="s">
        <v>13</v>
      </c>
      <c r="D531" s="24">
        <v>41</v>
      </c>
      <c r="E531" s="23"/>
      <c r="F531" s="22"/>
    </row>
    <row r="532" spans="1:6">
      <c r="A532" s="27">
        <f>1+A531</f>
        <v>381</v>
      </c>
      <c r="B532" s="26" t="s">
        <v>35</v>
      </c>
      <c r="C532" s="25" t="s">
        <v>29</v>
      </c>
      <c r="D532" s="24">
        <v>340.5</v>
      </c>
      <c r="E532" s="23"/>
      <c r="F532" s="22"/>
    </row>
    <row r="533" spans="1:6" ht="24.75" customHeight="1">
      <c r="A533" s="20" t="s">
        <v>34</v>
      </c>
      <c r="B533" s="19"/>
      <c r="C533" s="19"/>
      <c r="D533" s="19"/>
      <c r="E533" s="19"/>
      <c r="F533" s="8"/>
    </row>
    <row r="534" spans="1:6" ht="24.75" customHeight="1">
      <c r="A534" s="20" t="s">
        <v>33</v>
      </c>
      <c r="B534" s="19"/>
      <c r="C534" s="19"/>
      <c r="D534" s="19"/>
      <c r="E534" s="19"/>
      <c r="F534" s="8"/>
    </row>
    <row r="535" spans="1:6" ht="25.5" customHeight="1">
      <c r="A535" s="33" t="s">
        <v>32</v>
      </c>
      <c r="B535" s="32"/>
      <c r="C535" s="32"/>
      <c r="D535" s="32"/>
      <c r="E535" s="32"/>
      <c r="F535" s="31"/>
    </row>
    <row r="536" spans="1:6" ht="24.75" customHeight="1">
      <c r="A536" s="27">
        <f>1+A532</f>
        <v>382</v>
      </c>
      <c r="B536" s="26" t="s">
        <v>31</v>
      </c>
      <c r="C536" s="25" t="s">
        <v>29</v>
      </c>
      <c r="D536" s="24">
        <v>47</v>
      </c>
      <c r="E536" s="34"/>
      <c r="F536" s="11"/>
    </row>
    <row r="537" spans="1:6" ht="33" customHeight="1">
      <c r="A537" s="27">
        <f>1+A536</f>
        <v>383</v>
      </c>
      <c r="B537" s="26" t="s">
        <v>30</v>
      </c>
      <c r="C537" s="25" t="s">
        <v>29</v>
      </c>
      <c r="D537" s="24">
        <v>288</v>
      </c>
      <c r="E537" s="34"/>
      <c r="F537" s="11"/>
    </row>
    <row r="538" spans="1:6" ht="51.75" customHeight="1">
      <c r="A538" s="27">
        <f>1+A537</f>
        <v>384</v>
      </c>
      <c r="B538" s="26" t="s">
        <v>28</v>
      </c>
      <c r="C538" s="25" t="s">
        <v>10</v>
      </c>
      <c r="D538" s="24">
        <v>790</v>
      </c>
      <c r="E538" s="34"/>
      <c r="F538" s="11"/>
    </row>
    <row r="539" spans="1:6" ht="42" customHeight="1">
      <c r="A539" s="27">
        <f>1+A538</f>
        <v>385</v>
      </c>
      <c r="B539" s="26" t="s">
        <v>27</v>
      </c>
      <c r="C539" s="25" t="s">
        <v>13</v>
      </c>
      <c r="D539" s="24">
        <v>18</v>
      </c>
      <c r="E539" s="34"/>
      <c r="F539" s="11"/>
    </row>
    <row r="540" spans="1:6" ht="25.5" customHeight="1">
      <c r="A540" s="27">
        <f>1+A539</f>
        <v>386</v>
      </c>
      <c r="B540" s="26" t="s">
        <v>26</v>
      </c>
      <c r="C540" s="25" t="s">
        <v>13</v>
      </c>
      <c r="D540" s="24">
        <v>88</v>
      </c>
      <c r="E540" s="34"/>
      <c r="F540" s="11"/>
    </row>
    <row r="541" spans="1:6" ht="24.75" customHeight="1">
      <c r="A541" s="20" t="s">
        <v>25</v>
      </c>
      <c r="B541" s="19"/>
      <c r="C541" s="19"/>
      <c r="D541" s="19"/>
      <c r="E541" s="19"/>
      <c r="F541" s="8"/>
    </row>
    <row r="542" spans="1:6" ht="25.5" customHeight="1">
      <c r="A542" s="33" t="s">
        <v>24</v>
      </c>
      <c r="B542" s="32"/>
      <c r="C542" s="32"/>
      <c r="D542" s="32"/>
      <c r="E542" s="32"/>
      <c r="F542" s="31"/>
    </row>
    <row r="543" spans="1:6" s="21" customFormat="1" ht="24" customHeight="1">
      <c r="A543" s="30" t="s">
        <v>23</v>
      </c>
      <c r="B543" s="29"/>
      <c r="C543" s="29"/>
      <c r="D543" s="29"/>
      <c r="E543" s="29"/>
      <c r="F543" s="28"/>
    </row>
    <row r="544" spans="1:6" s="21" customFormat="1" ht="105">
      <c r="A544" s="27">
        <f>1+A540</f>
        <v>387</v>
      </c>
      <c r="B544" s="26" t="s">
        <v>22</v>
      </c>
      <c r="C544" s="25" t="s">
        <v>13</v>
      </c>
      <c r="D544" s="24">
        <f>41+26+1+3+1+4+4+3+3+1+1+1+1+2+2+2+2+3+3+3+3+1+3+2+2+1+1+2+3+3+3+1+1+1+1</f>
        <v>135</v>
      </c>
      <c r="E544" s="23"/>
      <c r="F544" s="22"/>
    </row>
    <row r="545" spans="1:6" s="21" customFormat="1" ht="18">
      <c r="A545" s="27">
        <f>1+A544</f>
        <v>388</v>
      </c>
      <c r="B545" s="26" t="s">
        <v>21</v>
      </c>
      <c r="C545" s="25" t="s">
        <v>10</v>
      </c>
      <c r="D545" s="24">
        <v>6.0330000000000004</v>
      </c>
      <c r="E545" s="23"/>
      <c r="F545" s="22"/>
    </row>
    <row r="546" spans="1:6" s="21" customFormat="1" ht="30">
      <c r="A546" s="27">
        <f>1+A545</f>
        <v>389</v>
      </c>
      <c r="B546" s="26" t="s">
        <v>20</v>
      </c>
      <c r="C546" s="25" t="s">
        <v>13</v>
      </c>
      <c r="D546" s="24">
        <f>13+12+6</f>
        <v>31</v>
      </c>
      <c r="E546" s="23"/>
      <c r="F546" s="22"/>
    </row>
    <row r="547" spans="1:6" s="21" customFormat="1">
      <c r="A547" s="27">
        <f>1+A546</f>
        <v>390</v>
      </c>
      <c r="B547" s="26" t="s">
        <v>19</v>
      </c>
      <c r="C547" s="25" t="s">
        <v>13</v>
      </c>
      <c r="D547" s="24">
        <v>3</v>
      </c>
      <c r="E547" s="23"/>
      <c r="F547" s="22"/>
    </row>
    <row r="548" spans="1:6" s="21" customFormat="1" ht="18">
      <c r="A548" s="27">
        <f>1+A547</f>
        <v>391</v>
      </c>
      <c r="B548" s="26" t="s">
        <v>18</v>
      </c>
      <c r="C548" s="25" t="s">
        <v>10</v>
      </c>
      <c r="D548" s="24">
        <v>428</v>
      </c>
      <c r="E548" s="23"/>
      <c r="F548" s="22"/>
    </row>
    <row r="549" spans="1:6" s="21" customFormat="1">
      <c r="A549" s="27">
        <f>1+A548</f>
        <v>392</v>
      </c>
      <c r="B549" s="26" t="s">
        <v>17</v>
      </c>
      <c r="C549" s="25" t="s">
        <v>13</v>
      </c>
      <c r="D549" s="24">
        <v>20</v>
      </c>
      <c r="E549" s="23"/>
      <c r="F549" s="22"/>
    </row>
    <row r="550" spans="1:6" ht="24.75" customHeight="1">
      <c r="A550" s="20" t="s">
        <v>16</v>
      </c>
      <c r="B550" s="19"/>
      <c r="C550" s="19"/>
      <c r="D550" s="19"/>
      <c r="E550" s="19"/>
      <c r="F550" s="8"/>
    </row>
    <row r="551" spans="1:6" s="21" customFormat="1" ht="24" customHeight="1">
      <c r="A551" s="30" t="s">
        <v>15</v>
      </c>
      <c r="B551" s="29"/>
      <c r="C551" s="29"/>
      <c r="D551" s="29"/>
      <c r="E551" s="29"/>
      <c r="F551" s="28"/>
    </row>
    <row r="552" spans="1:6" s="21" customFormat="1">
      <c r="A552" s="27">
        <f>1+A549</f>
        <v>393</v>
      </c>
      <c r="B552" s="26" t="s">
        <v>14</v>
      </c>
      <c r="C552" s="25" t="s">
        <v>13</v>
      </c>
      <c r="D552" s="24">
        <f>1250+1400+2462+1991+13134+1047+4370+2079+4015+2+116+63</f>
        <v>31929</v>
      </c>
      <c r="E552" s="23"/>
      <c r="F552" s="22"/>
    </row>
    <row r="553" spans="1:6" s="21" customFormat="1" ht="30">
      <c r="A553" s="27">
        <f>1+A549</f>
        <v>393</v>
      </c>
      <c r="B553" s="26" t="s">
        <v>12</v>
      </c>
      <c r="C553" s="25" t="s">
        <v>10</v>
      </c>
      <c r="D553" s="24">
        <v>15964</v>
      </c>
      <c r="E553" s="23"/>
      <c r="F553" s="22"/>
    </row>
    <row r="554" spans="1:6" s="21" customFormat="1" ht="18">
      <c r="A554" s="27">
        <f>1+A553</f>
        <v>394</v>
      </c>
      <c r="B554" s="26" t="s">
        <v>11</v>
      </c>
      <c r="C554" s="25" t="s">
        <v>10</v>
      </c>
      <c r="D554" s="24">
        <v>6287</v>
      </c>
      <c r="E554" s="23"/>
      <c r="F554" s="22"/>
    </row>
    <row r="555" spans="1:6" ht="24.75" customHeight="1">
      <c r="A555" s="20" t="s">
        <v>9</v>
      </c>
      <c r="B555" s="19"/>
      <c r="C555" s="19"/>
      <c r="D555" s="19"/>
      <c r="E555" s="19"/>
      <c r="F555" s="8"/>
    </row>
    <row r="556" spans="1:6" ht="24.75" customHeight="1">
      <c r="A556" s="20" t="s">
        <v>8</v>
      </c>
      <c r="B556" s="19"/>
      <c r="C556" s="19"/>
      <c r="D556" s="19"/>
      <c r="E556" s="19"/>
      <c r="F556" s="8"/>
    </row>
    <row r="557" spans="1:6" ht="24.75" customHeight="1">
      <c r="A557" s="20" t="s">
        <v>7</v>
      </c>
      <c r="B557" s="19"/>
      <c r="C557" s="19"/>
      <c r="D557" s="19"/>
      <c r="E557" s="19"/>
      <c r="F557" s="8"/>
    </row>
    <row r="558" spans="1:6" ht="24.75" customHeight="1">
      <c r="A558" s="18"/>
      <c r="B558" s="18"/>
      <c r="C558" s="18"/>
      <c r="D558" s="18"/>
      <c r="E558" s="18"/>
      <c r="F558" s="17"/>
    </row>
    <row r="559" spans="1:6" ht="24.75" customHeight="1">
      <c r="A559" s="16" t="s">
        <v>6</v>
      </c>
      <c r="B559" s="15"/>
      <c r="C559" s="15"/>
      <c r="D559" s="15"/>
      <c r="E559" s="15"/>
      <c r="F559" s="14"/>
    </row>
    <row r="560" spans="1:6" ht="24.75" customHeight="1">
      <c r="A560" s="13" t="s">
        <v>5</v>
      </c>
      <c r="B560" s="12"/>
      <c r="C560" s="12"/>
      <c r="D560" s="12"/>
      <c r="E560" s="12"/>
      <c r="F560" s="11"/>
    </row>
    <row r="561" spans="1:6" ht="24.75" customHeight="1">
      <c r="A561" s="13" t="s">
        <v>4</v>
      </c>
      <c r="B561" s="12"/>
      <c r="C561" s="12"/>
      <c r="D561" s="12"/>
      <c r="E561" s="12"/>
      <c r="F561" s="11"/>
    </row>
    <row r="562" spans="1:6" ht="24.75" customHeight="1">
      <c r="A562" s="13" t="s">
        <v>3</v>
      </c>
      <c r="B562" s="12"/>
      <c r="C562" s="12"/>
      <c r="D562" s="12"/>
      <c r="E562" s="12"/>
      <c r="F562" s="11"/>
    </row>
    <row r="563" spans="1:6" ht="24.75" customHeight="1">
      <c r="A563" s="10" t="s">
        <v>2</v>
      </c>
      <c r="B563" s="9"/>
      <c r="C563" s="9"/>
      <c r="D563" s="9"/>
      <c r="E563" s="9"/>
      <c r="F563" s="8"/>
    </row>
    <row r="564" spans="1:6" ht="24.75" customHeight="1">
      <c r="A564" s="10" t="s">
        <v>1</v>
      </c>
      <c r="B564" s="9"/>
      <c r="C564" s="9"/>
      <c r="D564" s="9"/>
      <c r="E564" s="9"/>
      <c r="F564" s="8"/>
    </row>
    <row r="565" spans="1:6" ht="24.75" customHeight="1" thickBot="1">
      <c r="A565" s="7" t="s">
        <v>0</v>
      </c>
      <c r="B565" s="6"/>
      <c r="C565" s="6"/>
      <c r="D565" s="6"/>
      <c r="E565" s="6"/>
      <c r="F565" s="5"/>
    </row>
  </sheetData>
  <mergeCells count="162">
    <mergeCell ref="A511:E511"/>
    <mergeCell ref="A563:E563"/>
    <mergeCell ref="A564:E564"/>
    <mergeCell ref="A355:E355"/>
    <mergeCell ref="A362:E362"/>
    <mergeCell ref="A363:F363"/>
    <mergeCell ref="A357:F357"/>
    <mergeCell ref="A356:F356"/>
    <mergeCell ref="A447:E447"/>
    <mergeCell ref="A455:E455"/>
    <mergeCell ref="A556:E556"/>
    <mergeCell ref="A376:F376"/>
    <mergeCell ref="A386:E386"/>
    <mergeCell ref="A354:E354"/>
    <mergeCell ref="A565:E565"/>
    <mergeCell ref="A560:E560"/>
    <mergeCell ref="A559:F559"/>
    <mergeCell ref="A561:E561"/>
    <mergeCell ref="A562:E562"/>
    <mergeCell ref="A533:E533"/>
    <mergeCell ref="A534:E534"/>
    <mergeCell ref="A237:F237"/>
    <mergeCell ref="A238:F238"/>
    <mergeCell ref="A239:F239"/>
    <mergeCell ref="A240:F240"/>
    <mergeCell ref="A264:F264"/>
    <mergeCell ref="A371:F371"/>
    <mergeCell ref="A486:E486"/>
    <mergeCell ref="A520:F520"/>
    <mergeCell ref="A336:F336"/>
    <mergeCell ref="A269:F269"/>
    <mergeCell ref="A299:F299"/>
    <mergeCell ref="A307:F307"/>
    <mergeCell ref="A308:F308"/>
    <mergeCell ref="A369:E369"/>
    <mergeCell ref="A344:E344"/>
    <mergeCell ref="A375:E375"/>
    <mergeCell ref="A519:E519"/>
    <mergeCell ref="A526:E526"/>
    <mergeCell ref="A387:E387"/>
    <mergeCell ref="A402:E402"/>
    <mergeCell ref="A388:F388"/>
    <mergeCell ref="A389:F389"/>
    <mergeCell ref="A403:F403"/>
    <mergeCell ref="A496:E496"/>
    <mergeCell ref="A467:E467"/>
    <mergeCell ref="A476:E476"/>
    <mergeCell ref="A203:F203"/>
    <mergeCell ref="A202:E202"/>
    <mergeCell ref="A228:E228"/>
    <mergeCell ref="A231:E231"/>
    <mergeCell ref="A235:E235"/>
    <mergeCell ref="A196:F196"/>
    <mergeCell ref="A221:F221"/>
    <mergeCell ref="A224:F224"/>
    <mergeCell ref="A229:F229"/>
    <mergeCell ref="A220:E220"/>
    <mergeCell ref="A298:E298"/>
    <mergeCell ref="A305:E305"/>
    <mergeCell ref="A335:E335"/>
    <mergeCell ref="A306:E306"/>
    <mergeCell ref="A207:E207"/>
    <mergeCell ref="A208:F208"/>
    <mergeCell ref="A223:E223"/>
    <mergeCell ref="A236:E236"/>
    <mergeCell ref="A263:E263"/>
    <mergeCell ref="A268:E268"/>
    <mergeCell ref="A131:E131"/>
    <mergeCell ref="A132:F132"/>
    <mergeCell ref="A215:E215"/>
    <mergeCell ref="A370:F370"/>
    <mergeCell ref="A434:E434"/>
    <mergeCell ref="A368:E368"/>
    <mergeCell ref="A337:F337"/>
    <mergeCell ref="A345:F345"/>
    <mergeCell ref="A216:E216"/>
    <mergeCell ref="A195:E195"/>
    <mergeCell ref="A166:E166"/>
    <mergeCell ref="A124:E124"/>
    <mergeCell ref="A141:E141"/>
    <mergeCell ref="A172:E172"/>
    <mergeCell ref="A152:F152"/>
    <mergeCell ref="A156:F156"/>
    <mergeCell ref="A162:F162"/>
    <mergeCell ref="A159:E159"/>
    <mergeCell ref="A125:E125"/>
    <mergeCell ref="A127:F127"/>
    <mergeCell ref="A155:E155"/>
    <mergeCell ref="A178:E178"/>
    <mergeCell ref="A188:E188"/>
    <mergeCell ref="A6:F6"/>
    <mergeCell ref="A189:F189"/>
    <mergeCell ref="A227:E227"/>
    <mergeCell ref="A117:E117"/>
    <mergeCell ref="A118:F118"/>
    <mergeCell ref="A160:E160"/>
    <mergeCell ref="A161:E161"/>
    <mergeCell ref="A39:E39"/>
    <mergeCell ref="A84:E84"/>
    <mergeCell ref="A110:E110"/>
    <mergeCell ref="A179:F179"/>
    <mergeCell ref="A36:F36"/>
    <mergeCell ref="A41:F41"/>
    <mergeCell ref="A163:F163"/>
    <mergeCell ref="A167:F167"/>
    <mergeCell ref="A173:F173"/>
    <mergeCell ref="A151:E151"/>
    <mergeCell ref="A140:E140"/>
    <mergeCell ref="A5:F5"/>
    <mergeCell ref="A17:E17"/>
    <mergeCell ref="A31:E31"/>
    <mergeCell ref="A232:F232"/>
    <mergeCell ref="A7:F7"/>
    <mergeCell ref="A217:F217"/>
    <mergeCell ref="A218:F218"/>
    <mergeCell ref="A42:F42"/>
    <mergeCell ref="A35:E35"/>
    <mergeCell ref="A71:E71"/>
    <mergeCell ref="A72:F72"/>
    <mergeCell ref="A77:E77"/>
    <mergeCell ref="A78:F78"/>
    <mergeCell ref="A83:E83"/>
    <mergeCell ref="A112:F112"/>
    <mergeCell ref="A40:E40"/>
    <mergeCell ref="A43:F43"/>
    <mergeCell ref="A55:E55"/>
    <mergeCell ref="A56:F56"/>
    <mergeCell ref="A67:E67"/>
    <mergeCell ref="A68:F68"/>
    <mergeCell ref="A10:F10"/>
    <mergeCell ref="A18:F18"/>
    <mergeCell ref="A19:F19"/>
    <mergeCell ref="A20:F20"/>
    <mergeCell ref="A32:F32"/>
    <mergeCell ref="A143:F143"/>
    <mergeCell ref="A85:F85"/>
    <mergeCell ref="A111:F111"/>
    <mergeCell ref="A126:F126"/>
    <mergeCell ref="A142:F142"/>
    <mergeCell ref="A437:F437"/>
    <mergeCell ref="A438:F438"/>
    <mergeCell ref="A448:F448"/>
    <mergeCell ref="A468:F468"/>
    <mergeCell ref="A456:F456"/>
    <mergeCell ref="A477:F477"/>
    <mergeCell ref="A435:E435"/>
    <mergeCell ref="A436:E436"/>
    <mergeCell ref="A505:E505"/>
    <mergeCell ref="A535:F535"/>
    <mergeCell ref="A541:E541"/>
    <mergeCell ref="A527:F527"/>
    <mergeCell ref="A487:F487"/>
    <mergeCell ref="A497:F497"/>
    <mergeCell ref="A506:F506"/>
    <mergeCell ref="A512:F512"/>
    <mergeCell ref="A558:F558"/>
    <mergeCell ref="A542:F542"/>
    <mergeCell ref="A543:F543"/>
    <mergeCell ref="A551:F551"/>
    <mergeCell ref="A550:E550"/>
    <mergeCell ref="A555:E555"/>
    <mergeCell ref="A557:E55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
</oddHeader>
    <oddFooter>Strona &amp;P z &amp;N</oddFooter>
  </headerFooter>
  <rowBreaks count="4" manualBreakCount="4">
    <brk id="17" max="16383" man="1"/>
    <brk id="31" max="16383" man="1"/>
    <brk id="228" max="16383" man="1"/>
    <brk id="2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Całość - ostateczny</vt:lpstr>
      <vt:lpstr>'Całość - ostateczny'!Tytuły_wydruku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jnajda</dc:creator>
  <cp:lastModifiedBy>jnajda</cp:lastModifiedBy>
  <dcterms:created xsi:type="dcterms:W3CDTF">2011-12-23T09:15:05Z</dcterms:created>
  <dcterms:modified xsi:type="dcterms:W3CDTF">2011-12-23T09:15:48Z</dcterms:modified>
</cp:coreProperties>
</file>